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eladatok" sheetId="1" r:id="rId1"/>
    <sheet name="komplex_mut" sheetId="2" r:id="rId2"/>
    <sheet name="megoldások" sheetId="3" r:id="rId3"/>
  </sheets>
  <definedNames/>
  <calcPr fullCalcOnLoad="1"/>
</workbook>
</file>

<file path=xl/sharedStrings.xml><?xml version="1.0" encoding="utf-8"?>
<sst xmlns="http://schemas.openxmlformats.org/spreadsheetml/2006/main" count="418" uniqueCount="52">
  <si>
    <t>Terület</t>
  </si>
  <si>
    <t>Budapest</t>
  </si>
  <si>
    <t>nepesseg_2011</t>
  </si>
  <si>
    <t>Csongrád megye</t>
  </si>
  <si>
    <t>Békés megye</t>
  </si>
  <si>
    <t>Bács-Kiskun megye</t>
  </si>
  <si>
    <t>Szabolcs-Szatmár-Bereg megye</t>
  </si>
  <si>
    <t>Jász-Nagykun-Szolnok megye</t>
  </si>
  <si>
    <t>Hajdú-Bihar megye</t>
  </si>
  <si>
    <t>Nógrád megye</t>
  </si>
  <si>
    <t>Heves megye</t>
  </si>
  <si>
    <t>Borsod-Abaúj-Zemplén megye</t>
  </si>
  <si>
    <t>Tolna megye</t>
  </si>
  <si>
    <t>Somogy megye</t>
  </si>
  <si>
    <t>Baranya megye</t>
  </si>
  <si>
    <t>Zala megye</t>
  </si>
  <si>
    <t>Vas megye</t>
  </si>
  <si>
    <t>Győr-Moson-Sopron megye</t>
  </si>
  <si>
    <t>Veszprém megye</t>
  </si>
  <si>
    <t>Komárom-Esztergom megye</t>
  </si>
  <si>
    <t>Fejér megye</t>
  </si>
  <si>
    <t>Pest megye</t>
  </si>
  <si>
    <t>elveszuletes_2011</t>
  </si>
  <si>
    <t>halalozas_2011</t>
  </si>
  <si>
    <t>odavandorlas_2011</t>
  </si>
  <si>
    <t>elvandorlas_2011</t>
  </si>
  <si>
    <t>lakasallomany_2011</t>
  </si>
  <si>
    <t>szennyvizgyujtesbebekapcsoltlakas_2011</t>
  </si>
  <si>
    <t>hulladekgyujtesbelakas_2011</t>
  </si>
  <si>
    <t>nyilvantartottallasker_2011</t>
  </si>
  <si>
    <t>ezer lakosra jutó nyilvántartott allaskereso</t>
  </si>
  <si>
    <t>szennyvízelvezetésbe bekapcsolt lakások aránya</t>
  </si>
  <si>
    <t>Feladatok</t>
  </si>
  <si>
    <t>1. Számolja ki a hazai megyék komplex mutatóját 2011-re 
rangsorolásos
pontozásos
normalizáláson alapuló
Bennet-féle módszerrel!</t>
  </si>
  <si>
    <t>regisztraltvallalkozasokszama_2011</t>
  </si>
  <si>
    <t>ezer főre jutó regisztrált vállalkozások száma</t>
  </si>
  <si>
    <t>ezer főre jutó élveszületések</t>
  </si>
  <si>
    <t>ezer főre jutó halálozások</t>
  </si>
  <si>
    <t>Sorbarendezés</t>
  </si>
  <si>
    <t>Komplex-mut</t>
  </si>
  <si>
    <t>max</t>
  </si>
  <si>
    <t>min</t>
  </si>
  <si>
    <t>terjedelem</t>
  </si>
  <si>
    <t>osztályköz</t>
  </si>
  <si>
    <t>Pontozásos módszer</t>
  </si>
  <si>
    <t>1. rész: pontok kiosztása</t>
  </si>
  <si>
    <t>2. rész: Komplex mutató kiszámolása</t>
  </si>
  <si>
    <t>Komplex-mutató</t>
  </si>
  <si>
    <t>Normalizálásos</t>
  </si>
  <si>
    <t>Bennett-féle komplex mutató</t>
  </si>
  <si>
    <t>érték/max*100</t>
  </si>
  <si>
    <t>min/érték*100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</si>
</sst>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0"/>
    </font>
    <font>
      <b/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Unicode MS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 Unicode MS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" fillId="34" borderId="1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46" fillId="34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4">
    <dxf>
      <font>
        <color theme="4" tint="-0.4999699890613556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699890613556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="130" zoomScaleNormal="130" zoomScalePageLayoutView="0" workbookViewId="0" topLeftCell="A1">
      <selection activeCell="C8" sqref="C8"/>
    </sheetView>
  </sheetViews>
  <sheetFormatPr defaultColWidth="9.140625" defaultRowHeight="12.75"/>
  <cols>
    <col min="1" max="1" width="69.28125" style="0" customWidth="1"/>
  </cols>
  <sheetData>
    <row r="1" ht="12.75">
      <c r="A1" s="5" t="s">
        <v>32</v>
      </c>
    </row>
    <row r="2" ht="63.75">
      <c r="A2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0" width="31.28125" style="0" customWidth="1"/>
    <col min="11" max="11" width="13.00390625" style="0" customWidth="1"/>
  </cols>
  <sheetData>
    <row r="1" spans="1:16" ht="105">
      <c r="A1" s="1" t="s">
        <v>0</v>
      </c>
      <c r="B1" s="2" t="s">
        <v>2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34</v>
      </c>
      <c r="L1" s="4" t="s">
        <v>36</v>
      </c>
      <c r="M1" s="4" t="s">
        <v>37</v>
      </c>
      <c r="N1" s="4" t="s">
        <v>35</v>
      </c>
      <c r="O1" s="4" t="s">
        <v>30</v>
      </c>
      <c r="P1" s="4" t="s">
        <v>31</v>
      </c>
    </row>
    <row r="2" spans="1:11" ht="15">
      <c r="A2" s="2" t="s">
        <v>1</v>
      </c>
      <c r="B2" s="3">
        <v>1694426</v>
      </c>
      <c r="C2" s="3">
        <v>16029</v>
      </c>
      <c r="D2" s="3">
        <v>21934</v>
      </c>
      <c r="E2" s="3">
        <v>64903</v>
      </c>
      <c r="F2" s="3">
        <v>57554</v>
      </c>
      <c r="G2" s="3">
        <v>905777</v>
      </c>
      <c r="H2" s="3">
        <v>867504</v>
      </c>
      <c r="I2" s="3">
        <v>895400</v>
      </c>
      <c r="J2" s="3">
        <v>42855</v>
      </c>
      <c r="K2" s="3">
        <v>382762</v>
      </c>
    </row>
    <row r="3" spans="1:11" ht="15">
      <c r="A3" s="2" t="s">
        <v>21</v>
      </c>
      <c r="B3" s="3">
        <v>1244178</v>
      </c>
      <c r="C3" s="3">
        <v>11828</v>
      </c>
      <c r="D3" s="3">
        <v>13648</v>
      </c>
      <c r="E3" s="3">
        <v>68390</v>
      </c>
      <c r="F3" s="3">
        <v>61443</v>
      </c>
      <c r="G3" s="3">
        <v>474780</v>
      </c>
      <c r="H3" s="3">
        <v>310717</v>
      </c>
      <c r="I3" s="3">
        <v>420336</v>
      </c>
      <c r="J3" s="3">
        <v>40638</v>
      </c>
      <c r="K3" s="3">
        <v>180403</v>
      </c>
    </row>
    <row r="4" spans="1:11" ht="15">
      <c r="A4" s="2" t="s">
        <v>20</v>
      </c>
      <c r="B4" s="3">
        <v>431759</v>
      </c>
      <c r="C4" s="3">
        <v>3631</v>
      </c>
      <c r="D4" s="3">
        <v>5262</v>
      </c>
      <c r="E4" s="3">
        <v>22637</v>
      </c>
      <c r="F4" s="3">
        <v>21949</v>
      </c>
      <c r="G4" s="3">
        <v>174872</v>
      </c>
      <c r="H4" s="3">
        <v>122334</v>
      </c>
      <c r="I4" s="3">
        <v>157714</v>
      </c>
      <c r="J4" s="3">
        <v>21146</v>
      </c>
      <c r="K4" s="3">
        <v>56750</v>
      </c>
    </row>
    <row r="5" spans="1:11" ht="15">
      <c r="A5" s="2" t="s">
        <v>19</v>
      </c>
      <c r="B5" s="3">
        <v>314344</v>
      </c>
      <c r="C5" s="3">
        <v>2655</v>
      </c>
      <c r="D5" s="3">
        <v>3903</v>
      </c>
      <c r="E5" s="3">
        <v>14719</v>
      </c>
      <c r="F5" s="3">
        <v>14891</v>
      </c>
      <c r="G5" s="3">
        <v>127464</v>
      </c>
      <c r="H5" s="3">
        <v>100325</v>
      </c>
      <c r="I5" s="3">
        <v>114976</v>
      </c>
      <c r="J5" s="3">
        <v>12800</v>
      </c>
      <c r="K5" s="3">
        <v>39617</v>
      </c>
    </row>
    <row r="6" spans="1:11" ht="15">
      <c r="A6" s="2" t="s">
        <v>18</v>
      </c>
      <c r="B6" s="3">
        <v>361779</v>
      </c>
      <c r="C6" s="3">
        <v>2874</v>
      </c>
      <c r="D6" s="3">
        <v>4545</v>
      </c>
      <c r="E6" s="3">
        <v>19736</v>
      </c>
      <c r="F6" s="3">
        <v>20165</v>
      </c>
      <c r="G6" s="3">
        <v>150078</v>
      </c>
      <c r="H6" s="3">
        <v>121600</v>
      </c>
      <c r="I6" s="3">
        <v>133946</v>
      </c>
      <c r="J6" s="3">
        <v>16794</v>
      </c>
      <c r="K6" s="3">
        <v>51089</v>
      </c>
    </row>
    <row r="7" spans="1:11" ht="15">
      <c r="A7" s="2" t="s">
        <v>17</v>
      </c>
      <c r="B7" s="3">
        <v>446930</v>
      </c>
      <c r="C7" s="3">
        <v>3881</v>
      </c>
      <c r="D7" s="3">
        <v>5340</v>
      </c>
      <c r="E7" s="3">
        <v>22677</v>
      </c>
      <c r="F7" s="3">
        <v>20081</v>
      </c>
      <c r="G7" s="3">
        <v>188671</v>
      </c>
      <c r="H7" s="3">
        <v>158691</v>
      </c>
      <c r="I7" s="3">
        <v>174143</v>
      </c>
      <c r="J7" s="3">
        <v>10738</v>
      </c>
      <c r="K7" s="3">
        <v>69134</v>
      </c>
    </row>
    <row r="8" spans="1:11" ht="15">
      <c r="A8" s="2" t="s">
        <v>16</v>
      </c>
      <c r="B8" s="3">
        <v>260355</v>
      </c>
      <c r="C8" s="3">
        <v>1826</v>
      </c>
      <c r="D8" s="3">
        <v>3503</v>
      </c>
      <c r="E8" s="3">
        <v>11557</v>
      </c>
      <c r="F8" s="3">
        <v>11053</v>
      </c>
      <c r="G8" s="3">
        <v>110096</v>
      </c>
      <c r="H8" s="3">
        <v>79909</v>
      </c>
      <c r="I8" s="3">
        <v>98948</v>
      </c>
      <c r="J8" s="3">
        <v>8294</v>
      </c>
      <c r="K8" s="3">
        <v>37884</v>
      </c>
    </row>
    <row r="9" spans="1:11" ht="15">
      <c r="A9" s="2" t="s">
        <v>15</v>
      </c>
      <c r="B9" s="3">
        <v>289180</v>
      </c>
      <c r="C9" s="3">
        <v>2144</v>
      </c>
      <c r="D9" s="3">
        <v>3982</v>
      </c>
      <c r="E9" s="3">
        <v>14439</v>
      </c>
      <c r="F9" s="3">
        <v>14627</v>
      </c>
      <c r="G9" s="3">
        <v>127172</v>
      </c>
      <c r="H9" s="3">
        <v>89015</v>
      </c>
      <c r="I9" s="3">
        <v>120503</v>
      </c>
      <c r="J9" s="3">
        <v>15173</v>
      </c>
      <c r="K9" s="3">
        <v>48920</v>
      </c>
    </row>
    <row r="10" spans="1:11" ht="15">
      <c r="A10" s="2" t="s">
        <v>14</v>
      </c>
      <c r="B10" s="3">
        <v>396392</v>
      </c>
      <c r="C10" s="3">
        <v>3240</v>
      </c>
      <c r="D10" s="3">
        <v>5093</v>
      </c>
      <c r="E10" s="3">
        <v>19350</v>
      </c>
      <c r="F10" s="3">
        <v>20575</v>
      </c>
      <c r="G10" s="3">
        <v>166957</v>
      </c>
      <c r="H10" s="3">
        <v>119504</v>
      </c>
      <c r="I10" s="3">
        <v>150680</v>
      </c>
      <c r="J10" s="3">
        <v>28731</v>
      </c>
      <c r="K10" s="3">
        <v>57129</v>
      </c>
    </row>
    <row r="11" spans="1:11" ht="15">
      <c r="A11" s="2" t="s">
        <v>13</v>
      </c>
      <c r="B11" s="3">
        <v>328629</v>
      </c>
      <c r="C11" s="3">
        <v>2520</v>
      </c>
      <c r="D11" s="3">
        <v>4469</v>
      </c>
      <c r="E11" s="3">
        <v>18091</v>
      </c>
      <c r="F11" s="3">
        <v>18555</v>
      </c>
      <c r="G11" s="3">
        <v>141260</v>
      </c>
      <c r="H11" s="3">
        <v>88758</v>
      </c>
      <c r="I11" s="3">
        <v>130194</v>
      </c>
      <c r="J11" s="3">
        <v>24574</v>
      </c>
      <c r="K11" s="3">
        <v>54939</v>
      </c>
    </row>
    <row r="12" spans="1:11" ht="15">
      <c r="A12" s="2" t="s">
        <v>12</v>
      </c>
      <c r="B12" s="3">
        <v>237118</v>
      </c>
      <c r="C12" s="3">
        <v>1807</v>
      </c>
      <c r="D12" s="3">
        <v>3119</v>
      </c>
      <c r="E12" s="3">
        <v>11124</v>
      </c>
      <c r="F12" s="3">
        <v>12003</v>
      </c>
      <c r="G12" s="3">
        <v>98020</v>
      </c>
      <c r="H12" s="3">
        <v>60205</v>
      </c>
      <c r="I12" s="3">
        <v>90071</v>
      </c>
      <c r="J12" s="3">
        <v>13837</v>
      </c>
      <c r="K12" s="3">
        <v>34257</v>
      </c>
    </row>
    <row r="13" spans="1:11" ht="15">
      <c r="A13" s="2" t="s">
        <v>11</v>
      </c>
      <c r="B13" s="3">
        <v>710307</v>
      </c>
      <c r="C13" s="3">
        <v>6551</v>
      </c>
      <c r="D13" s="3">
        <v>9518</v>
      </c>
      <c r="E13" s="3">
        <v>31696</v>
      </c>
      <c r="F13" s="3">
        <v>35383</v>
      </c>
      <c r="G13" s="3">
        <v>284153</v>
      </c>
      <c r="H13" s="3">
        <v>190544</v>
      </c>
      <c r="I13" s="3">
        <v>276753</v>
      </c>
      <c r="J13" s="3">
        <v>66918</v>
      </c>
      <c r="K13" s="3">
        <v>74685</v>
      </c>
    </row>
    <row r="14" spans="1:11" ht="15">
      <c r="A14" s="2" t="s">
        <v>10</v>
      </c>
      <c r="B14" s="3">
        <v>313520</v>
      </c>
      <c r="C14" s="3">
        <v>2643</v>
      </c>
      <c r="D14" s="3">
        <v>4450</v>
      </c>
      <c r="E14" s="3">
        <v>16277</v>
      </c>
      <c r="F14" s="3">
        <v>17239</v>
      </c>
      <c r="G14" s="3">
        <v>135150</v>
      </c>
      <c r="H14" s="3">
        <v>82377</v>
      </c>
      <c r="I14" s="3">
        <v>121359</v>
      </c>
      <c r="J14" s="3">
        <v>20652</v>
      </c>
      <c r="K14" s="3">
        <v>46989</v>
      </c>
    </row>
    <row r="15" spans="1:11" ht="15">
      <c r="A15" s="2" t="s">
        <v>9</v>
      </c>
      <c r="B15" s="3">
        <v>206875</v>
      </c>
      <c r="C15" s="3">
        <v>1590</v>
      </c>
      <c r="D15" s="3">
        <v>3104</v>
      </c>
      <c r="E15" s="3">
        <v>9564</v>
      </c>
      <c r="F15" s="3">
        <v>11076</v>
      </c>
      <c r="G15" s="3">
        <v>89217</v>
      </c>
      <c r="H15" s="3">
        <v>60917</v>
      </c>
      <c r="I15" s="3">
        <v>76706</v>
      </c>
      <c r="J15" s="3">
        <v>18890</v>
      </c>
      <c r="K15" s="3">
        <v>22999</v>
      </c>
    </row>
    <row r="16" spans="1:11" ht="15">
      <c r="A16" s="2" t="s">
        <v>8</v>
      </c>
      <c r="B16" s="3">
        <v>550939</v>
      </c>
      <c r="C16" s="3">
        <v>4886</v>
      </c>
      <c r="D16" s="3">
        <v>6252</v>
      </c>
      <c r="E16" s="3">
        <v>21257</v>
      </c>
      <c r="F16" s="3">
        <v>22881</v>
      </c>
      <c r="G16" s="3">
        <v>230090</v>
      </c>
      <c r="H16" s="3">
        <v>149908</v>
      </c>
      <c r="I16" s="3">
        <v>200496</v>
      </c>
      <c r="J16" s="3">
        <v>44549</v>
      </c>
      <c r="K16" s="3">
        <v>91314</v>
      </c>
    </row>
    <row r="17" spans="1:11" ht="15">
      <c r="A17" s="2" t="s">
        <v>7</v>
      </c>
      <c r="B17" s="3">
        <v>398431</v>
      </c>
      <c r="C17" s="3">
        <v>3230</v>
      </c>
      <c r="D17" s="3">
        <v>5432</v>
      </c>
      <c r="E17" s="3">
        <v>16940</v>
      </c>
      <c r="F17" s="3">
        <v>18405</v>
      </c>
      <c r="G17" s="3">
        <v>172340</v>
      </c>
      <c r="H17" s="3">
        <v>114481</v>
      </c>
      <c r="I17" s="3">
        <v>147502</v>
      </c>
      <c r="J17" s="3">
        <v>29539</v>
      </c>
      <c r="K17" s="3">
        <v>50511</v>
      </c>
    </row>
    <row r="18" spans="1:11" ht="30">
      <c r="A18" s="2" t="s">
        <v>6</v>
      </c>
      <c r="B18" s="3">
        <v>577420</v>
      </c>
      <c r="C18" s="3">
        <v>5346</v>
      </c>
      <c r="D18" s="3">
        <v>6505</v>
      </c>
      <c r="E18" s="3">
        <v>23809</v>
      </c>
      <c r="F18" s="3">
        <v>27116</v>
      </c>
      <c r="G18" s="3">
        <v>218128</v>
      </c>
      <c r="H18" s="3">
        <v>125060</v>
      </c>
      <c r="I18" s="3">
        <v>194475</v>
      </c>
      <c r="J18" s="3">
        <v>57901</v>
      </c>
      <c r="K18" s="3">
        <v>110696</v>
      </c>
    </row>
    <row r="19" spans="1:11" ht="15">
      <c r="A19" s="2" t="s">
        <v>5</v>
      </c>
      <c r="B19" s="3">
        <v>536409</v>
      </c>
      <c r="C19" s="3">
        <v>4318</v>
      </c>
      <c r="D19" s="3">
        <v>7061</v>
      </c>
      <c r="E19" s="3">
        <v>22035</v>
      </c>
      <c r="F19" s="3">
        <v>22612</v>
      </c>
      <c r="G19" s="3">
        <v>239346</v>
      </c>
      <c r="H19" s="3">
        <v>114780</v>
      </c>
      <c r="I19" s="3">
        <v>184848</v>
      </c>
      <c r="J19" s="3">
        <v>32136</v>
      </c>
      <c r="K19" s="3">
        <v>96158</v>
      </c>
    </row>
    <row r="20" spans="1:11" ht="15">
      <c r="A20" s="2" t="s">
        <v>4</v>
      </c>
      <c r="B20" s="3">
        <v>371217</v>
      </c>
      <c r="C20" s="3">
        <v>2692</v>
      </c>
      <c r="D20" s="3">
        <v>5515</v>
      </c>
      <c r="E20" s="3">
        <v>14867</v>
      </c>
      <c r="F20" s="3">
        <v>16418</v>
      </c>
      <c r="G20" s="3">
        <v>166646</v>
      </c>
      <c r="H20" s="3">
        <v>90000</v>
      </c>
      <c r="I20" s="3">
        <v>146399</v>
      </c>
      <c r="J20" s="3">
        <v>26103</v>
      </c>
      <c r="K20" s="3">
        <v>65327</v>
      </c>
    </row>
    <row r="21" spans="1:11" ht="15">
      <c r="A21" s="2" t="s">
        <v>3</v>
      </c>
      <c r="B21" s="3">
        <v>421512</v>
      </c>
      <c r="C21" s="3">
        <v>3356</v>
      </c>
      <c r="D21" s="3">
        <v>5584</v>
      </c>
      <c r="E21" s="3">
        <v>16733</v>
      </c>
      <c r="F21" s="3">
        <v>16775</v>
      </c>
      <c r="G21" s="3">
        <v>193414</v>
      </c>
      <c r="H21" s="3">
        <v>122577</v>
      </c>
      <c r="I21" s="3">
        <v>171435</v>
      </c>
      <c r="J21" s="3">
        <v>20040</v>
      </c>
      <c r="K21" s="3">
        <v>75771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3"/>
  <sheetViews>
    <sheetView zoomScale="70" zoomScaleNormal="70" zoomScalePageLayoutView="0" workbookViewId="0" topLeftCell="A57">
      <selection activeCell="L161" sqref="L161"/>
    </sheetView>
  </sheetViews>
  <sheetFormatPr defaultColWidth="9.140625" defaultRowHeight="12.75"/>
  <cols>
    <col min="1" max="10" width="31.28125" style="0" customWidth="1"/>
    <col min="11" max="11" width="13.00390625" style="0" customWidth="1"/>
    <col min="12" max="12" width="12.57421875" style="0" bestFit="1" customWidth="1"/>
    <col min="13" max="13" width="24.8515625" style="0" customWidth="1"/>
  </cols>
  <sheetData>
    <row r="1" spans="1:16" ht="105">
      <c r="A1" s="1" t="s">
        <v>0</v>
      </c>
      <c r="B1" s="2" t="s">
        <v>2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34</v>
      </c>
      <c r="L1" s="4" t="s">
        <v>36</v>
      </c>
      <c r="M1" s="7" t="s">
        <v>37</v>
      </c>
      <c r="N1" s="4" t="s">
        <v>35</v>
      </c>
      <c r="O1" s="7" t="s">
        <v>30</v>
      </c>
      <c r="P1" s="4" t="s">
        <v>31</v>
      </c>
    </row>
    <row r="2" spans="1:16" ht="15">
      <c r="A2" s="2" t="s">
        <v>1</v>
      </c>
      <c r="B2" s="3">
        <v>1694426</v>
      </c>
      <c r="C2" s="3">
        <v>16029</v>
      </c>
      <c r="D2" s="3">
        <v>21934</v>
      </c>
      <c r="E2" s="3">
        <v>64903</v>
      </c>
      <c r="F2" s="3">
        <v>57554</v>
      </c>
      <c r="G2" s="3">
        <v>905777</v>
      </c>
      <c r="H2" s="3">
        <v>867504</v>
      </c>
      <c r="I2" s="3">
        <v>895400</v>
      </c>
      <c r="J2" s="3">
        <v>42855</v>
      </c>
      <c r="K2" s="3">
        <v>382762</v>
      </c>
      <c r="L2">
        <f>+C2/B2*1000</f>
        <v>9.459840677609998</v>
      </c>
      <c r="M2">
        <f>+D2/B2*1000</f>
        <v>12.944796644999546</v>
      </c>
      <c r="N2">
        <f>+K2/B2*1000</f>
        <v>225.89478678915455</v>
      </c>
      <c r="O2">
        <f>+J2/B2*1000</f>
        <v>25.2917507167619</v>
      </c>
      <c r="P2">
        <f>+H2/B2*100</f>
        <v>51.19751467458597</v>
      </c>
    </row>
    <row r="3" spans="1:16" ht="15">
      <c r="A3" s="2" t="s">
        <v>21</v>
      </c>
      <c r="B3" s="3">
        <v>1244178</v>
      </c>
      <c r="C3" s="3">
        <v>11828</v>
      </c>
      <c r="D3" s="3">
        <v>13648</v>
      </c>
      <c r="E3" s="3">
        <v>68390</v>
      </c>
      <c r="F3" s="3">
        <v>61443</v>
      </c>
      <c r="G3" s="3">
        <v>474780</v>
      </c>
      <c r="H3" s="3">
        <v>310717</v>
      </c>
      <c r="I3" s="3">
        <v>420336</v>
      </c>
      <c r="J3" s="3">
        <v>40638</v>
      </c>
      <c r="K3" s="3">
        <v>180403</v>
      </c>
      <c r="L3">
        <f aca="true" t="shared" si="0" ref="L3:L21">+C3/B3*1000</f>
        <v>9.506678304872775</v>
      </c>
      <c r="M3">
        <f aca="true" t="shared" si="1" ref="M3:M21">+D3/B3*1000</f>
        <v>10.969491503627294</v>
      </c>
      <c r="N3">
        <f aca="true" t="shared" si="2" ref="N3:N21">+K3/B3*1000</f>
        <v>144.9977414807206</v>
      </c>
      <c r="O3">
        <f aca="true" t="shared" si="3" ref="O3:O21">+J3/B3*1000</f>
        <v>32.66252899504733</v>
      </c>
      <c r="P3">
        <f aca="true" t="shared" si="4" ref="P3:P21">+H3/B3*100</f>
        <v>24.97367739985758</v>
      </c>
    </row>
    <row r="4" spans="1:16" ht="15">
      <c r="A4" s="2" t="s">
        <v>20</v>
      </c>
      <c r="B4" s="3">
        <v>431759</v>
      </c>
      <c r="C4" s="3">
        <v>3631</v>
      </c>
      <c r="D4" s="3">
        <v>5262</v>
      </c>
      <c r="E4" s="3">
        <v>22637</v>
      </c>
      <c r="F4" s="3">
        <v>21949</v>
      </c>
      <c r="G4" s="3">
        <v>174872</v>
      </c>
      <c r="H4" s="3">
        <v>122334</v>
      </c>
      <c r="I4" s="3">
        <v>157714</v>
      </c>
      <c r="J4" s="3">
        <v>21146</v>
      </c>
      <c r="K4" s="3">
        <v>56750</v>
      </c>
      <c r="L4">
        <f t="shared" si="0"/>
        <v>8.40978416199778</v>
      </c>
      <c r="M4">
        <f t="shared" si="1"/>
        <v>12.187354519535203</v>
      </c>
      <c r="N4">
        <f t="shared" si="2"/>
        <v>131.4390667015627</v>
      </c>
      <c r="O4">
        <f t="shared" si="3"/>
        <v>48.97639655455937</v>
      </c>
      <c r="P4">
        <f t="shared" si="4"/>
        <v>28.333862177742674</v>
      </c>
    </row>
    <row r="5" spans="1:16" ht="15">
      <c r="A5" s="2" t="s">
        <v>19</v>
      </c>
      <c r="B5" s="3">
        <v>314344</v>
      </c>
      <c r="C5" s="3">
        <v>2655</v>
      </c>
      <c r="D5" s="3">
        <v>3903</v>
      </c>
      <c r="E5" s="3">
        <v>14719</v>
      </c>
      <c r="F5" s="3">
        <v>14891</v>
      </c>
      <c r="G5" s="3">
        <v>127464</v>
      </c>
      <c r="H5" s="3">
        <v>100325</v>
      </c>
      <c r="I5" s="3">
        <v>114976</v>
      </c>
      <c r="J5" s="3">
        <v>12800</v>
      </c>
      <c r="K5" s="3">
        <v>39617</v>
      </c>
      <c r="L5">
        <f t="shared" si="0"/>
        <v>8.446160893797877</v>
      </c>
      <c r="M5">
        <f t="shared" si="1"/>
        <v>12.416333698114167</v>
      </c>
      <c r="N5">
        <f t="shared" si="2"/>
        <v>126.03071793958212</v>
      </c>
      <c r="O5">
        <f t="shared" si="3"/>
        <v>40.71972106991067</v>
      </c>
      <c r="P5">
        <f t="shared" si="4"/>
        <v>31.915672002646783</v>
      </c>
    </row>
    <row r="6" spans="1:16" ht="15">
      <c r="A6" s="2" t="s">
        <v>18</v>
      </c>
      <c r="B6" s="3">
        <v>361779</v>
      </c>
      <c r="C6" s="3">
        <v>2874</v>
      </c>
      <c r="D6" s="3">
        <v>4545</v>
      </c>
      <c r="E6" s="3">
        <v>19736</v>
      </c>
      <c r="F6" s="3">
        <v>20165</v>
      </c>
      <c r="G6" s="3">
        <v>150078</v>
      </c>
      <c r="H6" s="3">
        <v>121600</v>
      </c>
      <c r="I6" s="3">
        <v>133946</v>
      </c>
      <c r="J6" s="3">
        <v>16794</v>
      </c>
      <c r="K6" s="3">
        <v>51089</v>
      </c>
      <c r="L6">
        <f t="shared" si="0"/>
        <v>7.944076356007397</v>
      </c>
      <c r="M6">
        <f t="shared" si="1"/>
        <v>12.562918245669318</v>
      </c>
      <c r="N6">
        <f t="shared" si="2"/>
        <v>141.21604626028596</v>
      </c>
      <c r="O6">
        <f t="shared" si="3"/>
        <v>46.42060484439396</v>
      </c>
      <c r="P6">
        <f t="shared" si="4"/>
        <v>33.61168005882044</v>
      </c>
    </row>
    <row r="7" spans="1:16" ht="15">
      <c r="A7" s="2" t="s">
        <v>17</v>
      </c>
      <c r="B7" s="3">
        <v>446930</v>
      </c>
      <c r="C7" s="3">
        <v>3881</v>
      </c>
      <c r="D7" s="3">
        <v>5340</v>
      </c>
      <c r="E7" s="3">
        <v>22677</v>
      </c>
      <c r="F7" s="3">
        <v>20081</v>
      </c>
      <c r="G7" s="3">
        <v>188671</v>
      </c>
      <c r="H7" s="3">
        <v>158691</v>
      </c>
      <c r="I7" s="3">
        <v>174143</v>
      </c>
      <c r="J7" s="3">
        <v>10738</v>
      </c>
      <c r="K7" s="3">
        <v>69134</v>
      </c>
      <c r="L7">
        <f t="shared" si="0"/>
        <v>8.68368648334191</v>
      </c>
      <c r="M7">
        <f t="shared" si="1"/>
        <v>11.94817980444365</v>
      </c>
      <c r="N7">
        <f t="shared" si="2"/>
        <v>154.68641621730472</v>
      </c>
      <c r="O7">
        <f t="shared" si="3"/>
        <v>24.02613384646365</v>
      </c>
      <c r="P7">
        <f t="shared" si="4"/>
        <v>35.50690264694695</v>
      </c>
    </row>
    <row r="8" spans="1:16" ht="15">
      <c r="A8" s="2" t="s">
        <v>16</v>
      </c>
      <c r="B8" s="3">
        <v>260355</v>
      </c>
      <c r="C8" s="3">
        <v>1826</v>
      </c>
      <c r="D8" s="3">
        <v>3503</v>
      </c>
      <c r="E8" s="3">
        <v>11557</v>
      </c>
      <c r="F8" s="3">
        <v>11053</v>
      </c>
      <c r="G8" s="3">
        <v>110096</v>
      </c>
      <c r="H8" s="3">
        <v>79909</v>
      </c>
      <c r="I8" s="3">
        <v>98948</v>
      </c>
      <c r="J8" s="3">
        <v>8294</v>
      </c>
      <c r="K8" s="3">
        <v>37884</v>
      </c>
      <c r="L8">
        <f t="shared" si="0"/>
        <v>7.013500796988726</v>
      </c>
      <c r="M8">
        <f t="shared" si="1"/>
        <v>13.454706074398418</v>
      </c>
      <c r="N8">
        <f t="shared" si="2"/>
        <v>145.50901653511553</v>
      </c>
      <c r="O8">
        <f t="shared" si="3"/>
        <v>31.85650362005723</v>
      </c>
      <c r="P8">
        <f t="shared" si="4"/>
        <v>30.692323942309542</v>
      </c>
    </row>
    <row r="9" spans="1:16" ht="15">
      <c r="A9" s="2" t="s">
        <v>15</v>
      </c>
      <c r="B9" s="3">
        <v>289180</v>
      </c>
      <c r="C9" s="3">
        <v>2144</v>
      </c>
      <c r="D9" s="3">
        <v>3982</v>
      </c>
      <c r="E9" s="3">
        <v>14439</v>
      </c>
      <c r="F9" s="3">
        <v>14627</v>
      </c>
      <c r="G9" s="3">
        <v>127172</v>
      </c>
      <c r="H9" s="3">
        <v>89015</v>
      </c>
      <c r="I9" s="3">
        <v>120503</v>
      </c>
      <c r="J9" s="3">
        <v>15173</v>
      </c>
      <c r="K9" s="3">
        <v>48920</v>
      </c>
      <c r="L9">
        <f t="shared" si="0"/>
        <v>7.414067362888167</v>
      </c>
      <c r="M9">
        <f t="shared" si="1"/>
        <v>13.769970260737258</v>
      </c>
      <c r="N9">
        <f t="shared" si="2"/>
        <v>169.16799225395948</v>
      </c>
      <c r="O9">
        <f t="shared" si="3"/>
        <v>52.469050418424516</v>
      </c>
      <c r="P9">
        <f t="shared" si="4"/>
        <v>30.781865965834427</v>
      </c>
    </row>
    <row r="10" spans="1:16" ht="15">
      <c r="A10" s="2" t="s">
        <v>14</v>
      </c>
      <c r="B10" s="3">
        <v>396392</v>
      </c>
      <c r="C10" s="3">
        <v>3240</v>
      </c>
      <c r="D10" s="3">
        <v>5093</v>
      </c>
      <c r="E10" s="3">
        <v>19350</v>
      </c>
      <c r="F10" s="3">
        <v>20575</v>
      </c>
      <c r="G10" s="3">
        <v>166957</v>
      </c>
      <c r="H10" s="3">
        <v>119504</v>
      </c>
      <c r="I10" s="3">
        <v>150680</v>
      </c>
      <c r="J10" s="3">
        <v>28731</v>
      </c>
      <c r="K10" s="3">
        <v>57129</v>
      </c>
      <c r="L10">
        <f t="shared" si="0"/>
        <v>8.173727017699651</v>
      </c>
      <c r="M10">
        <f t="shared" si="1"/>
        <v>12.848392500353187</v>
      </c>
      <c r="N10">
        <f t="shared" si="2"/>
        <v>144.1224848130134</v>
      </c>
      <c r="O10">
        <f t="shared" si="3"/>
        <v>72.48128115602736</v>
      </c>
      <c r="P10">
        <f t="shared" si="4"/>
        <v>30.14793436799935</v>
      </c>
    </row>
    <row r="11" spans="1:16" ht="15">
      <c r="A11" s="2" t="s">
        <v>13</v>
      </c>
      <c r="B11" s="3">
        <v>328629</v>
      </c>
      <c r="C11" s="3">
        <v>2520</v>
      </c>
      <c r="D11" s="3">
        <v>4469</v>
      </c>
      <c r="E11" s="3">
        <v>18091</v>
      </c>
      <c r="F11" s="3">
        <v>18555</v>
      </c>
      <c r="G11" s="3">
        <v>141260</v>
      </c>
      <c r="H11" s="3">
        <v>88758</v>
      </c>
      <c r="I11" s="3">
        <v>130194</v>
      </c>
      <c r="J11" s="3">
        <v>24574</v>
      </c>
      <c r="K11" s="3">
        <v>54939</v>
      </c>
      <c r="L11">
        <f t="shared" si="0"/>
        <v>7.668221611604576</v>
      </c>
      <c r="M11">
        <f t="shared" si="1"/>
        <v>13.59892158026224</v>
      </c>
      <c r="N11">
        <f t="shared" si="2"/>
        <v>167.17635996823165</v>
      </c>
      <c r="O11">
        <f t="shared" si="3"/>
        <v>74.7773324934805</v>
      </c>
      <c r="P11">
        <f t="shared" si="4"/>
        <v>27.008571976301543</v>
      </c>
    </row>
    <row r="12" spans="1:16" ht="15">
      <c r="A12" s="2" t="s">
        <v>12</v>
      </c>
      <c r="B12" s="3">
        <v>237118</v>
      </c>
      <c r="C12" s="3">
        <v>1807</v>
      </c>
      <c r="D12" s="3">
        <v>3119</v>
      </c>
      <c r="E12" s="3">
        <v>11124</v>
      </c>
      <c r="F12" s="3">
        <v>12003</v>
      </c>
      <c r="G12" s="3">
        <v>98020</v>
      </c>
      <c r="H12" s="3">
        <v>60205</v>
      </c>
      <c r="I12" s="3">
        <v>90071</v>
      </c>
      <c r="J12" s="3">
        <v>13837</v>
      </c>
      <c r="K12" s="3">
        <v>34257</v>
      </c>
      <c r="L12">
        <f t="shared" si="0"/>
        <v>7.620678312064036</v>
      </c>
      <c r="M12">
        <f t="shared" si="1"/>
        <v>13.1537884091465</v>
      </c>
      <c r="N12">
        <f t="shared" si="2"/>
        <v>144.47237240530032</v>
      </c>
      <c r="O12">
        <f t="shared" si="3"/>
        <v>58.35491190040402</v>
      </c>
      <c r="P12">
        <f t="shared" si="4"/>
        <v>25.390311996558673</v>
      </c>
    </row>
    <row r="13" spans="1:16" ht="15">
      <c r="A13" s="2" t="s">
        <v>11</v>
      </c>
      <c r="B13" s="3">
        <v>710307</v>
      </c>
      <c r="C13" s="3">
        <v>6551</v>
      </c>
      <c r="D13" s="3">
        <v>9518</v>
      </c>
      <c r="E13" s="3">
        <v>31696</v>
      </c>
      <c r="F13" s="3">
        <v>35383</v>
      </c>
      <c r="G13" s="3">
        <v>284153</v>
      </c>
      <c r="H13" s="3">
        <v>190544</v>
      </c>
      <c r="I13" s="3">
        <v>276753</v>
      </c>
      <c r="J13" s="3">
        <v>66918</v>
      </c>
      <c r="K13" s="3">
        <v>74685</v>
      </c>
      <c r="L13">
        <f t="shared" si="0"/>
        <v>9.222772688429087</v>
      </c>
      <c r="M13">
        <f t="shared" si="1"/>
        <v>13.399839787584805</v>
      </c>
      <c r="N13">
        <f t="shared" si="2"/>
        <v>105.14467687915226</v>
      </c>
      <c r="O13">
        <f t="shared" si="3"/>
        <v>94.20996836579113</v>
      </c>
      <c r="P13">
        <f t="shared" si="4"/>
        <v>26.825583867257397</v>
      </c>
    </row>
    <row r="14" spans="1:16" ht="15">
      <c r="A14" s="2" t="s">
        <v>10</v>
      </c>
      <c r="B14" s="3">
        <v>313520</v>
      </c>
      <c r="C14" s="3">
        <v>2643</v>
      </c>
      <c r="D14" s="3">
        <v>4450</v>
      </c>
      <c r="E14" s="3">
        <v>16277</v>
      </c>
      <c r="F14" s="3">
        <v>17239</v>
      </c>
      <c r="G14" s="3">
        <v>135150</v>
      </c>
      <c r="H14" s="3">
        <v>82377</v>
      </c>
      <c r="I14" s="3">
        <v>121359</v>
      </c>
      <c r="J14" s="3">
        <v>20652</v>
      </c>
      <c r="K14" s="3">
        <v>46989</v>
      </c>
      <c r="L14">
        <f t="shared" si="0"/>
        <v>8.430084205154376</v>
      </c>
      <c r="M14">
        <f t="shared" si="1"/>
        <v>14.193671855065068</v>
      </c>
      <c r="N14">
        <f t="shared" si="2"/>
        <v>149.87560602194438</v>
      </c>
      <c r="O14">
        <f t="shared" si="3"/>
        <v>65.87139576422557</v>
      </c>
      <c r="P14">
        <f t="shared" si="4"/>
        <v>26.274878795611123</v>
      </c>
    </row>
    <row r="15" spans="1:16" ht="15">
      <c r="A15" s="2" t="s">
        <v>9</v>
      </c>
      <c r="B15" s="3">
        <v>206875</v>
      </c>
      <c r="C15" s="3">
        <v>1590</v>
      </c>
      <c r="D15" s="3">
        <v>3104</v>
      </c>
      <c r="E15" s="3">
        <v>9564</v>
      </c>
      <c r="F15" s="3">
        <v>11076</v>
      </c>
      <c r="G15" s="3">
        <v>89217</v>
      </c>
      <c r="H15" s="3">
        <v>60917</v>
      </c>
      <c r="I15" s="3">
        <v>76706</v>
      </c>
      <c r="J15" s="3">
        <v>18890</v>
      </c>
      <c r="K15" s="3">
        <v>22999</v>
      </c>
      <c r="L15">
        <f t="shared" si="0"/>
        <v>7.685800604229607</v>
      </c>
      <c r="M15">
        <f t="shared" si="1"/>
        <v>15.004229607250755</v>
      </c>
      <c r="N15">
        <f t="shared" si="2"/>
        <v>111.17341389728097</v>
      </c>
      <c r="O15">
        <f t="shared" si="3"/>
        <v>91.31117824773415</v>
      </c>
      <c r="P15">
        <f t="shared" si="4"/>
        <v>29.446283987915407</v>
      </c>
    </row>
    <row r="16" spans="1:16" ht="15">
      <c r="A16" s="2" t="s">
        <v>8</v>
      </c>
      <c r="B16" s="3">
        <v>550939</v>
      </c>
      <c r="C16" s="3">
        <v>4886</v>
      </c>
      <c r="D16" s="3">
        <v>6252</v>
      </c>
      <c r="E16" s="3">
        <v>21257</v>
      </c>
      <c r="F16" s="3">
        <v>22881</v>
      </c>
      <c r="G16" s="3">
        <v>230090</v>
      </c>
      <c r="H16" s="3">
        <v>149908</v>
      </c>
      <c r="I16" s="3">
        <v>200496</v>
      </c>
      <c r="J16" s="3">
        <v>44549</v>
      </c>
      <c r="K16" s="3">
        <v>91314</v>
      </c>
      <c r="L16">
        <f t="shared" si="0"/>
        <v>8.868495423268275</v>
      </c>
      <c r="M16">
        <f t="shared" si="1"/>
        <v>11.347898769192232</v>
      </c>
      <c r="N16">
        <f t="shared" si="2"/>
        <v>165.74248691778945</v>
      </c>
      <c r="O16">
        <f t="shared" si="3"/>
        <v>80.86013152091247</v>
      </c>
      <c r="P16">
        <f t="shared" si="4"/>
        <v>27.209545884390106</v>
      </c>
    </row>
    <row r="17" spans="1:16" ht="15">
      <c r="A17" s="2" t="s">
        <v>7</v>
      </c>
      <c r="B17" s="3">
        <v>398431</v>
      </c>
      <c r="C17" s="3">
        <v>3230</v>
      </c>
      <c r="D17" s="3">
        <v>5432</v>
      </c>
      <c r="E17" s="3">
        <v>16940</v>
      </c>
      <c r="F17" s="3">
        <v>18405</v>
      </c>
      <c r="G17" s="3">
        <v>172340</v>
      </c>
      <c r="H17" s="3">
        <v>114481</v>
      </c>
      <c r="I17" s="3">
        <v>147502</v>
      </c>
      <c r="J17" s="3">
        <v>29539</v>
      </c>
      <c r="K17" s="3">
        <v>50511</v>
      </c>
      <c r="L17">
        <f t="shared" si="0"/>
        <v>8.106798918758832</v>
      </c>
      <c r="M17">
        <f t="shared" si="1"/>
        <v>13.633477314767173</v>
      </c>
      <c r="N17">
        <f t="shared" si="2"/>
        <v>126.7747740512159</v>
      </c>
      <c r="O17">
        <f t="shared" si="3"/>
        <v>74.13830751121273</v>
      </c>
      <c r="P17">
        <f t="shared" si="4"/>
        <v>28.73295501605046</v>
      </c>
    </row>
    <row r="18" spans="1:16" ht="30">
      <c r="A18" s="2" t="s">
        <v>6</v>
      </c>
      <c r="B18" s="3">
        <v>577420</v>
      </c>
      <c r="C18" s="3">
        <v>5346</v>
      </c>
      <c r="D18" s="3">
        <v>6505</v>
      </c>
      <c r="E18" s="3">
        <v>23809</v>
      </c>
      <c r="F18" s="3">
        <v>27116</v>
      </c>
      <c r="G18" s="3">
        <v>218128</v>
      </c>
      <c r="H18" s="3">
        <v>125060</v>
      </c>
      <c r="I18" s="3">
        <v>194475</v>
      </c>
      <c r="J18" s="3">
        <v>57901</v>
      </c>
      <c r="K18" s="3">
        <v>110696</v>
      </c>
      <c r="L18">
        <f t="shared" si="0"/>
        <v>9.258425409580548</v>
      </c>
      <c r="M18">
        <f t="shared" si="1"/>
        <v>11.265629870804613</v>
      </c>
      <c r="N18">
        <f t="shared" si="2"/>
        <v>191.70794222576288</v>
      </c>
      <c r="O18">
        <f t="shared" si="3"/>
        <v>100.27536282082366</v>
      </c>
      <c r="P18">
        <f t="shared" si="4"/>
        <v>21.658411554847426</v>
      </c>
    </row>
    <row r="19" spans="1:16" ht="15">
      <c r="A19" s="2" t="s">
        <v>5</v>
      </c>
      <c r="B19" s="3">
        <v>536409</v>
      </c>
      <c r="C19" s="3">
        <v>4318</v>
      </c>
      <c r="D19" s="3">
        <v>7061</v>
      </c>
      <c r="E19" s="3">
        <v>22035</v>
      </c>
      <c r="F19" s="3">
        <v>22612</v>
      </c>
      <c r="G19" s="3">
        <v>239346</v>
      </c>
      <c r="H19" s="3">
        <v>114780</v>
      </c>
      <c r="I19" s="3">
        <v>184848</v>
      </c>
      <c r="J19" s="3">
        <v>32136</v>
      </c>
      <c r="K19" s="3">
        <v>96158</v>
      </c>
      <c r="L19">
        <f t="shared" si="0"/>
        <v>8.049827650169926</v>
      </c>
      <c r="M19">
        <f t="shared" si="1"/>
        <v>13.163462954573843</v>
      </c>
      <c r="N19">
        <f t="shared" si="2"/>
        <v>179.26246576772576</v>
      </c>
      <c r="O19">
        <f t="shared" si="3"/>
        <v>59.909509348277155</v>
      </c>
      <c r="P19">
        <f t="shared" si="4"/>
        <v>21.397851266477634</v>
      </c>
    </row>
    <row r="20" spans="1:16" ht="15">
      <c r="A20" s="2" t="s">
        <v>4</v>
      </c>
      <c r="B20" s="3">
        <v>371217</v>
      </c>
      <c r="C20" s="3">
        <v>2692</v>
      </c>
      <c r="D20" s="3">
        <v>5515</v>
      </c>
      <c r="E20" s="3">
        <v>14867</v>
      </c>
      <c r="F20" s="3">
        <v>16418</v>
      </c>
      <c r="G20" s="3">
        <v>166646</v>
      </c>
      <c r="H20" s="3">
        <v>90000</v>
      </c>
      <c r="I20" s="3">
        <v>146399</v>
      </c>
      <c r="J20" s="3">
        <v>26103</v>
      </c>
      <c r="K20" s="3">
        <v>65327</v>
      </c>
      <c r="L20">
        <f t="shared" si="0"/>
        <v>7.251823057672467</v>
      </c>
      <c r="M20">
        <f t="shared" si="1"/>
        <v>14.8565394365021</v>
      </c>
      <c r="N20">
        <f t="shared" si="2"/>
        <v>175.98062588728425</v>
      </c>
      <c r="O20">
        <f t="shared" si="3"/>
        <v>70.31736154324828</v>
      </c>
      <c r="P20">
        <f t="shared" si="4"/>
        <v>24.24457931614123</v>
      </c>
    </row>
    <row r="21" spans="1:16" ht="15">
      <c r="A21" s="2" t="s">
        <v>3</v>
      </c>
      <c r="B21" s="3">
        <v>421512</v>
      </c>
      <c r="C21" s="3">
        <v>3356</v>
      </c>
      <c r="D21" s="3">
        <v>5584</v>
      </c>
      <c r="E21" s="3">
        <v>16733</v>
      </c>
      <c r="F21" s="3">
        <v>16775</v>
      </c>
      <c r="G21" s="3">
        <v>193414</v>
      </c>
      <c r="H21" s="3">
        <v>122577</v>
      </c>
      <c r="I21" s="3">
        <v>171435</v>
      </c>
      <c r="J21" s="3">
        <v>20040</v>
      </c>
      <c r="K21" s="3">
        <v>75771</v>
      </c>
      <c r="L21">
        <f t="shared" si="0"/>
        <v>7.961813661295527</v>
      </c>
      <c r="M21">
        <f t="shared" si="1"/>
        <v>13.247546926303404</v>
      </c>
      <c r="N21">
        <f t="shared" si="2"/>
        <v>179.7600068325457</v>
      </c>
      <c r="O21">
        <f t="shared" si="3"/>
        <v>47.54313044468485</v>
      </c>
      <c r="P21">
        <f t="shared" si="4"/>
        <v>29.080310880829014</v>
      </c>
    </row>
    <row r="25" ht="15">
      <c r="A25" s="9" t="s">
        <v>38</v>
      </c>
    </row>
    <row r="27" spans="1:12" ht="30">
      <c r="A27" s="1" t="s">
        <v>0</v>
      </c>
      <c r="B27" s="4" t="s">
        <v>36</v>
      </c>
      <c r="C27" s="4"/>
      <c r="D27" s="7" t="s">
        <v>37</v>
      </c>
      <c r="E27" s="7"/>
      <c r="F27" s="4" t="s">
        <v>35</v>
      </c>
      <c r="G27" s="4"/>
      <c r="H27" s="7" t="s">
        <v>30</v>
      </c>
      <c r="I27" s="7"/>
      <c r="J27" s="4" t="s">
        <v>31</v>
      </c>
      <c r="L27" s="4" t="s">
        <v>39</v>
      </c>
    </row>
    <row r="28" spans="1:12" ht="15">
      <c r="A28" s="2" t="s">
        <v>1</v>
      </c>
      <c r="B28">
        <v>9.459840677609998</v>
      </c>
      <c r="C28">
        <f>RANK(B28,B$28:B$47)</f>
        <v>2</v>
      </c>
      <c r="D28">
        <v>12.944796644999546</v>
      </c>
      <c r="E28">
        <f>RANK(D28,D$28:D$47,1)</f>
        <v>9</v>
      </c>
      <c r="F28">
        <v>225.89478678915455</v>
      </c>
      <c r="G28">
        <f>RANK(F28,F$28:F$47)</f>
        <v>1</v>
      </c>
      <c r="H28">
        <v>25.2917507167619</v>
      </c>
      <c r="I28">
        <f>RANK(H28,H$28:H$47,1)</f>
        <v>2</v>
      </c>
      <c r="J28">
        <v>51.19751467458597</v>
      </c>
      <c r="K28">
        <f>RANK(J28,J$28:J$47)</f>
        <v>1</v>
      </c>
      <c r="L28" s="11">
        <f>AVERAGE(C28,E28,G28,I28,K28)</f>
        <v>3</v>
      </c>
    </row>
    <row r="29" spans="1:12" ht="15">
      <c r="A29" s="2" t="s">
        <v>21</v>
      </c>
      <c r="B29">
        <v>9.506678304872775</v>
      </c>
      <c r="C29">
        <f aca="true" t="shared" si="5" ref="C29:C47">RANK(B29,B$28:B$47)</f>
        <v>1</v>
      </c>
      <c r="D29">
        <v>10.969491503627294</v>
      </c>
      <c r="E29">
        <f aca="true" t="shared" si="6" ref="E29:E47">RANK(D29,D$28:D$47,1)</f>
        <v>1</v>
      </c>
      <c r="F29">
        <v>144.9977414807206</v>
      </c>
      <c r="G29">
        <f aca="true" t="shared" si="7" ref="G29:G47">RANK(F29,F$28:F$47)</f>
        <v>12</v>
      </c>
      <c r="H29">
        <v>32.66252899504733</v>
      </c>
      <c r="I29">
        <f aca="true" t="shared" si="8" ref="I29:I47">RANK(H29,H$28:H$47,1)</f>
        <v>4</v>
      </c>
      <c r="J29">
        <v>24.97367739985758</v>
      </c>
      <c r="K29">
        <f aca="true" t="shared" si="9" ref="K29:K47">RANK(J29,J$28:J$47)</f>
        <v>17</v>
      </c>
      <c r="L29" s="11">
        <f aca="true" t="shared" si="10" ref="L29:L47">AVERAGE(C29,E29,G29,I29,K29)</f>
        <v>7</v>
      </c>
    </row>
    <row r="30" spans="1:12" ht="15">
      <c r="A30" s="2" t="s">
        <v>20</v>
      </c>
      <c r="B30">
        <v>8.40978416199778</v>
      </c>
      <c r="C30">
        <f t="shared" si="5"/>
        <v>9</v>
      </c>
      <c r="D30">
        <v>12.187354519535203</v>
      </c>
      <c r="E30">
        <f t="shared" si="6"/>
        <v>5</v>
      </c>
      <c r="F30">
        <v>131.4390667015627</v>
      </c>
      <c r="G30">
        <f t="shared" si="7"/>
        <v>16</v>
      </c>
      <c r="H30">
        <v>48.97639655455937</v>
      </c>
      <c r="I30">
        <f t="shared" si="8"/>
        <v>8</v>
      </c>
      <c r="J30">
        <v>28.333862177742674</v>
      </c>
      <c r="K30">
        <f t="shared" si="9"/>
        <v>11</v>
      </c>
      <c r="L30" s="11">
        <f t="shared" si="10"/>
        <v>9.8</v>
      </c>
    </row>
    <row r="31" spans="1:12" ht="15">
      <c r="A31" s="2" t="s">
        <v>19</v>
      </c>
      <c r="B31">
        <v>8.446160893797877</v>
      </c>
      <c r="C31">
        <f t="shared" si="5"/>
        <v>7</v>
      </c>
      <c r="D31">
        <v>12.416333698114167</v>
      </c>
      <c r="E31">
        <f t="shared" si="6"/>
        <v>6</v>
      </c>
      <c r="F31">
        <v>126.03071793958212</v>
      </c>
      <c r="G31">
        <f t="shared" si="7"/>
        <v>18</v>
      </c>
      <c r="H31">
        <v>40.71972106991067</v>
      </c>
      <c r="I31">
        <f t="shared" si="8"/>
        <v>5</v>
      </c>
      <c r="J31">
        <v>31.915672002646783</v>
      </c>
      <c r="K31">
        <f t="shared" si="9"/>
        <v>4</v>
      </c>
      <c r="L31" s="11">
        <f t="shared" si="10"/>
        <v>8</v>
      </c>
    </row>
    <row r="32" spans="1:12" ht="15">
      <c r="A32" s="2" t="s">
        <v>18</v>
      </c>
      <c r="B32">
        <v>7.944076356007397</v>
      </c>
      <c r="C32">
        <f t="shared" si="5"/>
        <v>14</v>
      </c>
      <c r="D32">
        <v>12.562918245669318</v>
      </c>
      <c r="E32">
        <f t="shared" si="6"/>
        <v>7</v>
      </c>
      <c r="F32">
        <v>141.21604626028596</v>
      </c>
      <c r="G32">
        <f t="shared" si="7"/>
        <v>15</v>
      </c>
      <c r="H32">
        <v>46.42060484439396</v>
      </c>
      <c r="I32">
        <f t="shared" si="8"/>
        <v>6</v>
      </c>
      <c r="J32">
        <v>33.61168005882044</v>
      </c>
      <c r="K32">
        <f t="shared" si="9"/>
        <v>3</v>
      </c>
      <c r="L32" s="11">
        <f t="shared" si="10"/>
        <v>9</v>
      </c>
    </row>
    <row r="33" spans="1:12" ht="15">
      <c r="A33" s="2" t="s">
        <v>17</v>
      </c>
      <c r="B33">
        <v>8.68368648334191</v>
      </c>
      <c r="C33">
        <f t="shared" si="5"/>
        <v>6</v>
      </c>
      <c r="D33">
        <v>11.94817980444365</v>
      </c>
      <c r="E33">
        <f t="shared" si="6"/>
        <v>4</v>
      </c>
      <c r="F33">
        <v>154.68641621730472</v>
      </c>
      <c r="G33">
        <f t="shared" si="7"/>
        <v>9</v>
      </c>
      <c r="H33">
        <v>24.02613384646365</v>
      </c>
      <c r="I33">
        <f t="shared" si="8"/>
        <v>1</v>
      </c>
      <c r="J33">
        <v>35.50690264694695</v>
      </c>
      <c r="K33">
        <f t="shared" si="9"/>
        <v>2</v>
      </c>
      <c r="L33" s="11">
        <f t="shared" si="10"/>
        <v>4.4</v>
      </c>
    </row>
    <row r="34" spans="1:12" ht="15">
      <c r="A34" s="2" t="s">
        <v>16</v>
      </c>
      <c r="B34">
        <v>7.013500796988726</v>
      </c>
      <c r="C34">
        <f t="shared" si="5"/>
        <v>20</v>
      </c>
      <c r="D34">
        <v>13.454706074398418</v>
      </c>
      <c r="E34">
        <f t="shared" si="6"/>
        <v>14</v>
      </c>
      <c r="F34">
        <v>145.50901653511553</v>
      </c>
      <c r="G34">
        <f t="shared" si="7"/>
        <v>11</v>
      </c>
      <c r="H34">
        <v>31.85650362005723</v>
      </c>
      <c r="I34">
        <f t="shared" si="8"/>
        <v>3</v>
      </c>
      <c r="J34">
        <v>30.692323942309542</v>
      </c>
      <c r="K34">
        <f t="shared" si="9"/>
        <v>6</v>
      </c>
      <c r="L34" s="11">
        <f t="shared" si="10"/>
        <v>10.8</v>
      </c>
    </row>
    <row r="35" spans="1:12" ht="15">
      <c r="A35" s="2" t="s">
        <v>15</v>
      </c>
      <c r="B35">
        <v>7.414067362888167</v>
      </c>
      <c r="C35">
        <f t="shared" si="5"/>
        <v>18</v>
      </c>
      <c r="D35">
        <v>13.769970260737258</v>
      </c>
      <c r="E35">
        <f t="shared" si="6"/>
        <v>17</v>
      </c>
      <c r="F35">
        <v>169.16799225395948</v>
      </c>
      <c r="G35">
        <f t="shared" si="7"/>
        <v>6</v>
      </c>
      <c r="H35">
        <v>52.469050418424516</v>
      </c>
      <c r="I35">
        <f t="shared" si="8"/>
        <v>9</v>
      </c>
      <c r="J35">
        <v>30.781865965834427</v>
      </c>
      <c r="K35">
        <f t="shared" si="9"/>
        <v>5</v>
      </c>
      <c r="L35" s="11">
        <f t="shared" si="10"/>
        <v>11</v>
      </c>
    </row>
    <row r="36" spans="1:12" ht="15">
      <c r="A36" s="2" t="s">
        <v>14</v>
      </c>
      <c r="B36">
        <v>8.173727017699651</v>
      </c>
      <c r="C36">
        <f t="shared" si="5"/>
        <v>10</v>
      </c>
      <c r="D36">
        <v>12.848392500353187</v>
      </c>
      <c r="E36">
        <f t="shared" si="6"/>
        <v>8</v>
      </c>
      <c r="F36">
        <v>144.1224848130134</v>
      </c>
      <c r="G36">
        <f t="shared" si="7"/>
        <v>14</v>
      </c>
      <c r="H36">
        <v>72.48128115602736</v>
      </c>
      <c r="I36">
        <f t="shared" si="8"/>
        <v>14</v>
      </c>
      <c r="J36">
        <v>30.14793436799935</v>
      </c>
      <c r="K36">
        <f t="shared" si="9"/>
        <v>7</v>
      </c>
      <c r="L36" s="11">
        <f t="shared" si="10"/>
        <v>10.6</v>
      </c>
    </row>
    <row r="37" spans="1:12" ht="15">
      <c r="A37" s="2" t="s">
        <v>13</v>
      </c>
      <c r="B37">
        <v>7.668221611604576</v>
      </c>
      <c r="C37">
        <f t="shared" si="5"/>
        <v>16</v>
      </c>
      <c r="D37">
        <v>13.59892158026224</v>
      </c>
      <c r="E37">
        <f t="shared" si="6"/>
        <v>15</v>
      </c>
      <c r="F37">
        <v>167.17635996823165</v>
      </c>
      <c r="G37">
        <f t="shared" si="7"/>
        <v>7</v>
      </c>
      <c r="H37">
        <v>74.7773324934805</v>
      </c>
      <c r="I37">
        <f t="shared" si="8"/>
        <v>16</v>
      </c>
      <c r="J37">
        <v>27.008571976301543</v>
      </c>
      <c r="K37">
        <f t="shared" si="9"/>
        <v>13</v>
      </c>
      <c r="L37" s="11">
        <f t="shared" si="10"/>
        <v>13.4</v>
      </c>
    </row>
    <row r="38" spans="1:12" ht="15">
      <c r="A38" s="2" t="s">
        <v>12</v>
      </c>
      <c r="B38">
        <v>7.620678312064036</v>
      </c>
      <c r="C38">
        <f t="shared" si="5"/>
        <v>17</v>
      </c>
      <c r="D38">
        <v>13.1537884091465</v>
      </c>
      <c r="E38">
        <f t="shared" si="6"/>
        <v>10</v>
      </c>
      <c r="F38">
        <v>144.47237240530032</v>
      </c>
      <c r="G38">
        <f t="shared" si="7"/>
        <v>13</v>
      </c>
      <c r="H38">
        <v>58.35491190040402</v>
      </c>
      <c r="I38">
        <f t="shared" si="8"/>
        <v>10</v>
      </c>
      <c r="J38">
        <v>25.390311996558673</v>
      </c>
      <c r="K38">
        <f t="shared" si="9"/>
        <v>16</v>
      </c>
      <c r="L38" s="11">
        <f t="shared" si="10"/>
        <v>13.2</v>
      </c>
    </row>
    <row r="39" spans="1:12" ht="15">
      <c r="A39" s="2" t="s">
        <v>11</v>
      </c>
      <c r="B39">
        <v>9.222772688429087</v>
      </c>
      <c r="C39">
        <f t="shared" si="5"/>
        <v>4</v>
      </c>
      <c r="D39">
        <v>13.399839787584805</v>
      </c>
      <c r="E39">
        <f t="shared" si="6"/>
        <v>13</v>
      </c>
      <c r="F39">
        <v>105.14467687915226</v>
      </c>
      <c r="G39">
        <f t="shared" si="7"/>
        <v>20</v>
      </c>
      <c r="H39">
        <v>94.20996836579113</v>
      </c>
      <c r="I39">
        <f t="shared" si="8"/>
        <v>19</v>
      </c>
      <c r="J39">
        <v>26.825583867257397</v>
      </c>
      <c r="K39">
        <f t="shared" si="9"/>
        <v>14</v>
      </c>
      <c r="L39" s="11">
        <f t="shared" si="10"/>
        <v>14</v>
      </c>
    </row>
    <row r="40" spans="1:12" ht="15">
      <c r="A40" s="2" t="s">
        <v>10</v>
      </c>
      <c r="B40">
        <v>8.430084205154376</v>
      </c>
      <c r="C40">
        <f t="shared" si="5"/>
        <v>8</v>
      </c>
      <c r="D40">
        <v>14.193671855065068</v>
      </c>
      <c r="E40">
        <f t="shared" si="6"/>
        <v>18</v>
      </c>
      <c r="F40">
        <v>149.87560602194438</v>
      </c>
      <c r="G40">
        <f t="shared" si="7"/>
        <v>10</v>
      </c>
      <c r="H40">
        <v>65.87139576422557</v>
      </c>
      <c r="I40">
        <f t="shared" si="8"/>
        <v>12</v>
      </c>
      <c r="J40">
        <v>26.274878795611123</v>
      </c>
      <c r="K40">
        <f t="shared" si="9"/>
        <v>15</v>
      </c>
      <c r="L40" s="11">
        <f t="shared" si="10"/>
        <v>12.6</v>
      </c>
    </row>
    <row r="41" spans="1:12" ht="15">
      <c r="A41" s="2" t="s">
        <v>9</v>
      </c>
      <c r="B41">
        <v>7.685800604229607</v>
      </c>
      <c r="C41">
        <f t="shared" si="5"/>
        <v>15</v>
      </c>
      <c r="D41">
        <v>15.004229607250755</v>
      </c>
      <c r="E41">
        <f t="shared" si="6"/>
        <v>20</v>
      </c>
      <c r="F41">
        <v>111.17341389728097</v>
      </c>
      <c r="G41">
        <f t="shared" si="7"/>
        <v>19</v>
      </c>
      <c r="H41">
        <v>91.31117824773415</v>
      </c>
      <c r="I41">
        <f t="shared" si="8"/>
        <v>18</v>
      </c>
      <c r="J41">
        <v>29.446283987915407</v>
      </c>
      <c r="K41">
        <f t="shared" si="9"/>
        <v>8</v>
      </c>
      <c r="L41" s="11">
        <f t="shared" si="10"/>
        <v>16</v>
      </c>
    </row>
    <row r="42" spans="1:12" ht="15">
      <c r="A42" s="2" t="s">
        <v>8</v>
      </c>
      <c r="B42">
        <v>8.868495423268275</v>
      </c>
      <c r="C42">
        <f t="shared" si="5"/>
        <v>5</v>
      </c>
      <c r="D42">
        <v>11.347898769192232</v>
      </c>
      <c r="E42">
        <f t="shared" si="6"/>
        <v>3</v>
      </c>
      <c r="F42">
        <v>165.74248691778945</v>
      </c>
      <c r="G42">
        <f t="shared" si="7"/>
        <v>8</v>
      </c>
      <c r="H42">
        <v>80.86013152091247</v>
      </c>
      <c r="I42">
        <f t="shared" si="8"/>
        <v>17</v>
      </c>
      <c r="J42">
        <v>27.209545884390106</v>
      </c>
      <c r="K42">
        <f t="shared" si="9"/>
        <v>12</v>
      </c>
      <c r="L42" s="11">
        <f t="shared" si="10"/>
        <v>9</v>
      </c>
    </row>
    <row r="43" spans="1:12" ht="30">
      <c r="A43" s="2" t="s">
        <v>7</v>
      </c>
      <c r="B43">
        <v>8.106798918758832</v>
      </c>
      <c r="C43">
        <f t="shared" si="5"/>
        <v>11</v>
      </c>
      <c r="D43">
        <v>13.633477314767173</v>
      </c>
      <c r="E43">
        <f t="shared" si="6"/>
        <v>16</v>
      </c>
      <c r="F43">
        <v>126.7747740512159</v>
      </c>
      <c r="G43">
        <f t="shared" si="7"/>
        <v>17</v>
      </c>
      <c r="H43">
        <v>74.13830751121273</v>
      </c>
      <c r="I43">
        <f t="shared" si="8"/>
        <v>15</v>
      </c>
      <c r="J43">
        <v>28.73295501605046</v>
      </c>
      <c r="K43">
        <f t="shared" si="9"/>
        <v>10</v>
      </c>
      <c r="L43" s="11">
        <f t="shared" si="10"/>
        <v>13.8</v>
      </c>
    </row>
    <row r="44" spans="1:12" ht="30">
      <c r="A44" s="2" t="s">
        <v>6</v>
      </c>
      <c r="B44">
        <v>9.258425409580548</v>
      </c>
      <c r="C44">
        <f t="shared" si="5"/>
        <v>3</v>
      </c>
      <c r="D44">
        <v>11.265629870804613</v>
      </c>
      <c r="E44">
        <f t="shared" si="6"/>
        <v>2</v>
      </c>
      <c r="F44">
        <v>191.70794222576288</v>
      </c>
      <c r="G44">
        <f t="shared" si="7"/>
        <v>2</v>
      </c>
      <c r="H44">
        <v>100.27536282082366</v>
      </c>
      <c r="I44">
        <f t="shared" si="8"/>
        <v>20</v>
      </c>
      <c r="J44">
        <v>21.658411554847426</v>
      </c>
      <c r="K44">
        <f t="shared" si="9"/>
        <v>19</v>
      </c>
      <c r="L44" s="11">
        <f t="shared" si="10"/>
        <v>9.2</v>
      </c>
    </row>
    <row r="45" spans="1:12" ht="15">
      <c r="A45" s="2" t="s">
        <v>5</v>
      </c>
      <c r="B45">
        <v>8.049827650169926</v>
      </c>
      <c r="C45">
        <f t="shared" si="5"/>
        <v>12</v>
      </c>
      <c r="D45">
        <v>13.163462954573843</v>
      </c>
      <c r="E45">
        <f t="shared" si="6"/>
        <v>11</v>
      </c>
      <c r="F45">
        <v>179.26246576772576</v>
      </c>
      <c r="G45">
        <f t="shared" si="7"/>
        <v>4</v>
      </c>
      <c r="H45">
        <v>59.909509348277155</v>
      </c>
      <c r="I45">
        <f t="shared" si="8"/>
        <v>11</v>
      </c>
      <c r="J45">
        <v>21.397851266477634</v>
      </c>
      <c r="K45">
        <f t="shared" si="9"/>
        <v>20</v>
      </c>
      <c r="L45" s="11">
        <f t="shared" si="10"/>
        <v>11.6</v>
      </c>
    </row>
    <row r="46" spans="1:12" ht="15">
      <c r="A46" s="2" t="s">
        <v>4</v>
      </c>
      <c r="B46">
        <v>7.251823057672467</v>
      </c>
      <c r="C46">
        <f t="shared" si="5"/>
        <v>19</v>
      </c>
      <c r="D46">
        <v>14.8565394365021</v>
      </c>
      <c r="E46">
        <f t="shared" si="6"/>
        <v>19</v>
      </c>
      <c r="F46">
        <v>175.98062588728425</v>
      </c>
      <c r="G46">
        <f t="shared" si="7"/>
        <v>5</v>
      </c>
      <c r="H46">
        <v>70.31736154324828</v>
      </c>
      <c r="I46">
        <f t="shared" si="8"/>
        <v>13</v>
      </c>
      <c r="J46">
        <v>24.24457931614123</v>
      </c>
      <c r="K46">
        <f t="shared" si="9"/>
        <v>18</v>
      </c>
      <c r="L46" s="11">
        <f t="shared" si="10"/>
        <v>14.8</v>
      </c>
    </row>
    <row r="47" spans="1:12" ht="15">
      <c r="A47" s="2" t="s">
        <v>3</v>
      </c>
      <c r="B47">
        <v>7.961813661295527</v>
      </c>
      <c r="C47">
        <f t="shared" si="5"/>
        <v>13</v>
      </c>
      <c r="D47">
        <v>13.247546926303404</v>
      </c>
      <c r="E47">
        <f t="shared" si="6"/>
        <v>12</v>
      </c>
      <c r="F47">
        <v>179.7600068325457</v>
      </c>
      <c r="G47">
        <f t="shared" si="7"/>
        <v>3</v>
      </c>
      <c r="H47">
        <v>47.54313044468485</v>
      </c>
      <c r="I47">
        <f t="shared" si="8"/>
        <v>7</v>
      </c>
      <c r="J47">
        <v>29.080310880829014</v>
      </c>
      <c r="K47">
        <f t="shared" si="9"/>
        <v>9</v>
      </c>
      <c r="L47" s="11">
        <f t="shared" si="10"/>
        <v>8.8</v>
      </c>
    </row>
    <row r="50" ht="18">
      <c r="A50" s="15" t="s">
        <v>44</v>
      </c>
    </row>
    <row r="51" ht="18">
      <c r="A51" s="15" t="s">
        <v>45</v>
      </c>
    </row>
    <row r="52" spans="1:14" ht="105">
      <c r="A52" s="1" t="s">
        <v>0</v>
      </c>
      <c r="B52" s="4" t="s">
        <v>36</v>
      </c>
      <c r="C52" s="4"/>
      <c r="D52" s="1" t="s">
        <v>0</v>
      </c>
      <c r="E52" s="7" t="s">
        <v>37</v>
      </c>
      <c r="F52" s="7"/>
      <c r="G52" s="1" t="s">
        <v>0</v>
      </c>
      <c r="H52" s="4" t="s">
        <v>35</v>
      </c>
      <c r="I52" s="4"/>
      <c r="J52" s="1" t="s">
        <v>0</v>
      </c>
      <c r="K52" s="7" t="s">
        <v>30</v>
      </c>
      <c r="L52" s="7"/>
      <c r="M52" s="1" t="s">
        <v>0</v>
      </c>
      <c r="N52" s="4" t="s">
        <v>31</v>
      </c>
    </row>
    <row r="53" spans="1:15" ht="15">
      <c r="A53" s="2" t="s">
        <v>21</v>
      </c>
      <c r="B53">
        <v>9.506678304872775</v>
      </c>
      <c r="C53">
        <v>5</v>
      </c>
      <c r="D53" s="2" t="s">
        <v>21</v>
      </c>
      <c r="E53">
        <v>10.969491503627294</v>
      </c>
      <c r="F53">
        <v>5</v>
      </c>
      <c r="G53" s="2" t="s">
        <v>1</v>
      </c>
      <c r="H53">
        <v>225.89478678915455</v>
      </c>
      <c r="I53">
        <v>5</v>
      </c>
      <c r="J53" s="2" t="s">
        <v>17</v>
      </c>
      <c r="K53">
        <v>24.02613384646365</v>
      </c>
      <c r="L53">
        <v>5</v>
      </c>
      <c r="M53" s="2" t="s">
        <v>1</v>
      </c>
      <c r="N53">
        <v>51.19751467458597</v>
      </c>
      <c r="O53">
        <v>5</v>
      </c>
    </row>
    <row r="54" spans="1:15" ht="30">
      <c r="A54" s="2" t="s">
        <v>1</v>
      </c>
      <c r="B54">
        <v>9.459840677609998</v>
      </c>
      <c r="C54">
        <v>5</v>
      </c>
      <c r="D54" s="2" t="s">
        <v>6</v>
      </c>
      <c r="E54">
        <v>11.265629870804613</v>
      </c>
      <c r="F54">
        <v>5</v>
      </c>
      <c r="G54" s="2" t="s">
        <v>6</v>
      </c>
      <c r="H54">
        <v>191.70794222576288</v>
      </c>
      <c r="I54">
        <v>4</v>
      </c>
      <c r="J54" s="2" t="s">
        <v>1</v>
      </c>
      <c r="K54">
        <v>25.2917507167619</v>
      </c>
      <c r="L54">
        <v>5</v>
      </c>
      <c r="M54" s="2" t="s">
        <v>17</v>
      </c>
      <c r="N54">
        <v>35.50690264694695</v>
      </c>
      <c r="O54">
        <v>3</v>
      </c>
    </row>
    <row r="55" spans="1:15" ht="30">
      <c r="A55" s="2" t="s">
        <v>6</v>
      </c>
      <c r="B55">
        <v>9.258425409580548</v>
      </c>
      <c r="C55">
        <v>5</v>
      </c>
      <c r="D55" s="2" t="s">
        <v>8</v>
      </c>
      <c r="E55">
        <v>11.347898769192232</v>
      </c>
      <c r="F55">
        <v>5</v>
      </c>
      <c r="G55" s="2" t="s">
        <v>3</v>
      </c>
      <c r="H55">
        <v>179.7600068325457</v>
      </c>
      <c r="I55">
        <v>4</v>
      </c>
      <c r="J55" s="2" t="s">
        <v>16</v>
      </c>
      <c r="K55">
        <v>31.85650362005723</v>
      </c>
      <c r="L55">
        <v>5</v>
      </c>
      <c r="M55" s="2" t="s">
        <v>18</v>
      </c>
      <c r="N55">
        <v>33.61168005882044</v>
      </c>
      <c r="O55">
        <v>3</v>
      </c>
    </row>
    <row r="56" spans="1:15" ht="30">
      <c r="A56" s="2" t="s">
        <v>11</v>
      </c>
      <c r="B56">
        <v>9.222772688429087</v>
      </c>
      <c r="C56">
        <v>5</v>
      </c>
      <c r="D56" s="2" t="s">
        <v>17</v>
      </c>
      <c r="E56">
        <v>11.94817980444365</v>
      </c>
      <c r="F56">
        <v>4</v>
      </c>
      <c r="G56" s="2" t="s">
        <v>5</v>
      </c>
      <c r="H56">
        <v>179.26246576772576</v>
      </c>
      <c r="I56">
        <v>4</v>
      </c>
      <c r="J56" s="2" t="s">
        <v>21</v>
      </c>
      <c r="K56">
        <v>32.66252899504733</v>
      </c>
      <c r="L56">
        <v>5</v>
      </c>
      <c r="M56" s="2" t="s">
        <v>19</v>
      </c>
      <c r="N56">
        <v>31.915672002646783</v>
      </c>
      <c r="O56">
        <v>2</v>
      </c>
    </row>
    <row r="57" spans="1:15" ht="15">
      <c r="A57" s="2" t="s">
        <v>8</v>
      </c>
      <c r="B57">
        <v>8.868495423268275</v>
      </c>
      <c r="C57">
        <v>4</v>
      </c>
      <c r="D57" s="2" t="s">
        <v>20</v>
      </c>
      <c r="E57">
        <v>12.187354519535203</v>
      </c>
      <c r="F57">
        <v>4</v>
      </c>
      <c r="G57" s="2" t="s">
        <v>4</v>
      </c>
      <c r="H57">
        <v>175.98062588728425</v>
      </c>
      <c r="I57">
        <v>3</v>
      </c>
      <c r="J57" s="2" t="s">
        <v>19</v>
      </c>
      <c r="K57">
        <v>40.71972106991067</v>
      </c>
      <c r="L57">
        <v>4</v>
      </c>
      <c r="M57" s="2" t="s">
        <v>15</v>
      </c>
      <c r="N57">
        <v>30.781865965834427</v>
      </c>
      <c r="O57">
        <v>2</v>
      </c>
    </row>
    <row r="58" spans="1:15" ht="15">
      <c r="A58" s="2" t="s">
        <v>17</v>
      </c>
      <c r="B58">
        <v>8.68368648334191</v>
      </c>
      <c r="C58">
        <v>4</v>
      </c>
      <c r="D58" s="2" t="s">
        <v>19</v>
      </c>
      <c r="E58">
        <v>12.416333698114167</v>
      </c>
      <c r="F58">
        <v>4</v>
      </c>
      <c r="G58" s="2" t="s">
        <v>15</v>
      </c>
      <c r="H58">
        <v>169.16799225395948</v>
      </c>
      <c r="I58">
        <v>3</v>
      </c>
      <c r="J58" s="2" t="s">
        <v>18</v>
      </c>
      <c r="K58">
        <v>46.42060484439396</v>
      </c>
      <c r="L58">
        <v>4</v>
      </c>
      <c r="M58" s="2" t="s">
        <v>16</v>
      </c>
      <c r="N58">
        <v>30.692323942309542</v>
      </c>
      <c r="O58">
        <v>2</v>
      </c>
    </row>
    <row r="59" spans="1:15" ht="15">
      <c r="A59" s="2" t="s">
        <v>19</v>
      </c>
      <c r="B59">
        <v>8.446160893797877</v>
      </c>
      <c r="C59">
        <v>3</v>
      </c>
      <c r="D59" s="2" t="s">
        <v>18</v>
      </c>
      <c r="E59">
        <v>12.562918245669318</v>
      </c>
      <c r="F59">
        <v>4</v>
      </c>
      <c r="G59" s="2" t="s">
        <v>13</v>
      </c>
      <c r="H59">
        <v>167.17635996823165</v>
      </c>
      <c r="I59">
        <v>3</v>
      </c>
      <c r="J59" s="2" t="s">
        <v>3</v>
      </c>
      <c r="K59">
        <v>47.54313044468485</v>
      </c>
      <c r="L59">
        <v>4</v>
      </c>
      <c r="M59" s="2" t="s">
        <v>14</v>
      </c>
      <c r="N59">
        <v>30.14793436799935</v>
      </c>
      <c r="O59">
        <v>2</v>
      </c>
    </row>
    <row r="60" spans="1:15" ht="15">
      <c r="A60" s="2" t="s">
        <v>10</v>
      </c>
      <c r="B60">
        <v>8.430084205154376</v>
      </c>
      <c r="C60">
        <v>3</v>
      </c>
      <c r="D60" s="2" t="s">
        <v>14</v>
      </c>
      <c r="E60">
        <v>12.848392500353187</v>
      </c>
      <c r="F60">
        <v>3</v>
      </c>
      <c r="G60" s="2" t="s">
        <v>8</v>
      </c>
      <c r="H60">
        <v>165.74248691778945</v>
      </c>
      <c r="I60">
        <v>3</v>
      </c>
      <c r="J60" s="2" t="s">
        <v>20</v>
      </c>
      <c r="K60">
        <v>48.97639655455937</v>
      </c>
      <c r="L60">
        <v>4</v>
      </c>
      <c r="M60" s="2" t="s">
        <v>9</v>
      </c>
      <c r="N60">
        <v>29.446283987915407</v>
      </c>
      <c r="O60">
        <v>2</v>
      </c>
    </row>
    <row r="61" spans="1:15" ht="15">
      <c r="A61" s="2" t="s">
        <v>20</v>
      </c>
      <c r="B61">
        <v>8.40978416199778</v>
      </c>
      <c r="C61">
        <v>3</v>
      </c>
      <c r="D61" s="2" t="s">
        <v>1</v>
      </c>
      <c r="E61">
        <v>12.944796644999546</v>
      </c>
      <c r="F61">
        <v>3</v>
      </c>
      <c r="G61" s="2" t="s">
        <v>17</v>
      </c>
      <c r="H61">
        <v>154.68641621730472</v>
      </c>
      <c r="I61">
        <v>3</v>
      </c>
      <c r="J61" s="2" t="s">
        <v>15</v>
      </c>
      <c r="K61">
        <v>52.469050418424516</v>
      </c>
      <c r="L61">
        <v>4</v>
      </c>
      <c r="M61" s="2" t="s">
        <v>3</v>
      </c>
      <c r="N61">
        <v>29.080310880829014</v>
      </c>
      <c r="O61">
        <v>2</v>
      </c>
    </row>
    <row r="62" spans="1:15" ht="30">
      <c r="A62" s="2" t="s">
        <v>14</v>
      </c>
      <c r="B62">
        <v>8.173727017699651</v>
      </c>
      <c r="C62">
        <v>3</v>
      </c>
      <c r="D62" s="2" t="s">
        <v>12</v>
      </c>
      <c r="E62">
        <v>13.1537884091465</v>
      </c>
      <c r="F62">
        <v>3</v>
      </c>
      <c r="G62" s="2" t="s">
        <v>10</v>
      </c>
      <c r="H62">
        <v>149.87560602194438</v>
      </c>
      <c r="I62">
        <v>2</v>
      </c>
      <c r="J62" s="2" t="s">
        <v>12</v>
      </c>
      <c r="K62">
        <v>58.35491190040402</v>
      </c>
      <c r="L62">
        <v>3</v>
      </c>
      <c r="M62" s="2" t="s">
        <v>7</v>
      </c>
      <c r="N62">
        <v>28.73295501605046</v>
      </c>
      <c r="O62">
        <v>2</v>
      </c>
    </row>
    <row r="63" spans="1:15" ht="15">
      <c r="A63" s="2" t="s">
        <v>7</v>
      </c>
      <c r="B63">
        <v>8.106798918758832</v>
      </c>
      <c r="C63">
        <v>3</v>
      </c>
      <c r="D63" s="2" t="s">
        <v>5</v>
      </c>
      <c r="E63">
        <v>13.163462954573843</v>
      </c>
      <c r="F63">
        <v>3</v>
      </c>
      <c r="G63" s="2" t="s">
        <v>16</v>
      </c>
      <c r="H63">
        <v>145.50901653511553</v>
      </c>
      <c r="I63">
        <v>2</v>
      </c>
      <c r="J63" s="2" t="s">
        <v>5</v>
      </c>
      <c r="K63">
        <v>59.909509348277155</v>
      </c>
      <c r="L63">
        <v>3</v>
      </c>
      <c r="M63" s="2" t="s">
        <v>20</v>
      </c>
      <c r="N63">
        <v>28.333862177742674</v>
      </c>
      <c r="O63">
        <v>2</v>
      </c>
    </row>
    <row r="64" spans="1:15" ht="15">
      <c r="A64" s="2" t="s">
        <v>5</v>
      </c>
      <c r="B64">
        <v>8.049827650169926</v>
      </c>
      <c r="C64">
        <v>3</v>
      </c>
      <c r="D64" s="2" t="s">
        <v>3</v>
      </c>
      <c r="E64">
        <v>13.247546926303404</v>
      </c>
      <c r="F64">
        <v>3</v>
      </c>
      <c r="G64" s="2" t="s">
        <v>21</v>
      </c>
      <c r="H64">
        <v>144.9977414807206</v>
      </c>
      <c r="I64">
        <v>2</v>
      </c>
      <c r="J64" s="2" t="s">
        <v>10</v>
      </c>
      <c r="K64">
        <v>65.87139576422557</v>
      </c>
      <c r="L64">
        <v>3</v>
      </c>
      <c r="M64" s="2" t="s">
        <v>8</v>
      </c>
      <c r="N64">
        <v>27.209545884390106</v>
      </c>
      <c r="O64">
        <v>1</v>
      </c>
    </row>
    <row r="65" spans="1:15" ht="15">
      <c r="A65" s="2" t="s">
        <v>3</v>
      </c>
      <c r="B65">
        <v>7.961813661295527</v>
      </c>
      <c r="C65">
        <v>2</v>
      </c>
      <c r="D65" s="2" t="s">
        <v>11</v>
      </c>
      <c r="E65">
        <v>13.399839787584805</v>
      </c>
      <c r="F65">
        <v>2</v>
      </c>
      <c r="G65" s="2" t="s">
        <v>12</v>
      </c>
      <c r="H65">
        <v>144.47237240530032</v>
      </c>
      <c r="I65">
        <v>2</v>
      </c>
      <c r="J65" s="2" t="s">
        <v>4</v>
      </c>
      <c r="K65">
        <v>70.31736154324828</v>
      </c>
      <c r="L65">
        <v>2</v>
      </c>
      <c r="M65" s="2" t="s">
        <v>13</v>
      </c>
      <c r="N65">
        <v>27.008571976301543</v>
      </c>
      <c r="O65">
        <v>1</v>
      </c>
    </row>
    <row r="66" spans="1:15" ht="30">
      <c r="A66" s="2" t="s">
        <v>18</v>
      </c>
      <c r="B66">
        <v>7.944076356007397</v>
      </c>
      <c r="C66">
        <v>2</v>
      </c>
      <c r="D66" s="2" t="s">
        <v>16</v>
      </c>
      <c r="E66">
        <v>13.454706074398418</v>
      </c>
      <c r="F66">
        <v>2</v>
      </c>
      <c r="G66" s="2" t="s">
        <v>14</v>
      </c>
      <c r="H66">
        <v>144.1224848130134</v>
      </c>
      <c r="I66">
        <v>2</v>
      </c>
      <c r="J66" s="2" t="s">
        <v>14</v>
      </c>
      <c r="K66">
        <v>72.48128115602736</v>
      </c>
      <c r="L66">
        <v>2</v>
      </c>
      <c r="M66" s="2" t="s">
        <v>11</v>
      </c>
      <c r="N66">
        <v>26.825583867257397</v>
      </c>
      <c r="O66">
        <v>1</v>
      </c>
    </row>
    <row r="67" spans="1:15" ht="15">
      <c r="A67" s="2" t="s">
        <v>9</v>
      </c>
      <c r="B67">
        <v>7.685800604229607</v>
      </c>
      <c r="C67">
        <v>2</v>
      </c>
      <c r="D67" s="2" t="s">
        <v>13</v>
      </c>
      <c r="E67">
        <v>13.59892158026224</v>
      </c>
      <c r="F67">
        <v>2</v>
      </c>
      <c r="G67" s="2" t="s">
        <v>18</v>
      </c>
      <c r="H67">
        <v>141.21604626028596</v>
      </c>
      <c r="I67">
        <v>2</v>
      </c>
      <c r="J67" s="2" t="s">
        <v>7</v>
      </c>
      <c r="K67">
        <v>74.13830751121273</v>
      </c>
      <c r="L67">
        <v>2</v>
      </c>
      <c r="M67" s="2" t="s">
        <v>10</v>
      </c>
      <c r="N67">
        <v>26.274878795611123</v>
      </c>
      <c r="O67">
        <v>1</v>
      </c>
    </row>
    <row r="68" spans="1:15" ht="15">
      <c r="A68" s="2" t="s">
        <v>13</v>
      </c>
      <c r="B68">
        <v>7.668221611604576</v>
      </c>
      <c r="C68">
        <v>2</v>
      </c>
      <c r="D68" s="2" t="s">
        <v>7</v>
      </c>
      <c r="E68">
        <v>13.633477314767173</v>
      </c>
      <c r="F68">
        <v>2</v>
      </c>
      <c r="G68" s="2" t="s">
        <v>20</v>
      </c>
      <c r="H68">
        <v>131.4390667015627</v>
      </c>
      <c r="I68">
        <v>2</v>
      </c>
      <c r="J68" s="2" t="s">
        <v>13</v>
      </c>
      <c r="K68">
        <v>74.7773324934805</v>
      </c>
      <c r="L68">
        <v>2</v>
      </c>
      <c r="M68" s="2" t="s">
        <v>12</v>
      </c>
      <c r="N68">
        <v>25.390311996558673</v>
      </c>
      <c r="O68">
        <v>1</v>
      </c>
    </row>
    <row r="69" spans="1:15" ht="15">
      <c r="A69" s="2" t="s">
        <v>12</v>
      </c>
      <c r="B69">
        <v>7.620678312064036</v>
      </c>
      <c r="C69">
        <v>2</v>
      </c>
      <c r="D69" s="2" t="s">
        <v>15</v>
      </c>
      <c r="E69">
        <v>13.769970260737258</v>
      </c>
      <c r="F69">
        <v>2</v>
      </c>
      <c r="G69" s="2" t="s">
        <v>7</v>
      </c>
      <c r="H69">
        <v>126.7747740512159</v>
      </c>
      <c r="I69">
        <v>1</v>
      </c>
      <c r="J69" s="2" t="s">
        <v>8</v>
      </c>
      <c r="K69">
        <v>80.86013152091247</v>
      </c>
      <c r="L69">
        <v>2</v>
      </c>
      <c r="M69" s="2" t="s">
        <v>21</v>
      </c>
      <c r="N69">
        <v>24.97367739985758</v>
      </c>
      <c r="O69">
        <v>1</v>
      </c>
    </row>
    <row r="70" spans="1:15" ht="15">
      <c r="A70" s="2" t="s">
        <v>15</v>
      </c>
      <c r="B70">
        <v>7.414067362888167</v>
      </c>
      <c r="C70">
        <v>1</v>
      </c>
      <c r="D70" s="2" t="s">
        <v>10</v>
      </c>
      <c r="E70">
        <v>14.193671855065068</v>
      </c>
      <c r="F70">
        <v>2</v>
      </c>
      <c r="G70" s="2" t="s">
        <v>19</v>
      </c>
      <c r="H70">
        <v>126.03071793958212</v>
      </c>
      <c r="I70">
        <v>1</v>
      </c>
      <c r="J70" s="2" t="s">
        <v>9</v>
      </c>
      <c r="K70">
        <v>91.31117824773415</v>
      </c>
      <c r="L70">
        <v>1</v>
      </c>
      <c r="M70" s="2" t="s">
        <v>4</v>
      </c>
      <c r="N70">
        <v>24.24457931614123</v>
      </c>
      <c r="O70">
        <v>1</v>
      </c>
    </row>
    <row r="71" spans="1:15" ht="30">
      <c r="A71" s="2" t="s">
        <v>4</v>
      </c>
      <c r="B71">
        <v>7.251823057672467</v>
      </c>
      <c r="C71">
        <v>1</v>
      </c>
      <c r="D71" s="2" t="s">
        <v>4</v>
      </c>
      <c r="E71">
        <v>14.8565394365021</v>
      </c>
      <c r="F71">
        <v>1</v>
      </c>
      <c r="G71" s="2" t="s">
        <v>9</v>
      </c>
      <c r="H71">
        <v>111.17341389728097</v>
      </c>
      <c r="I71">
        <v>1</v>
      </c>
      <c r="J71" s="2" t="s">
        <v>11</v>
      </c>
      <c r="K71">
        <v>94.20996836579113</v>
      </c>
      <c r="L71">
        <v>1</v>
      </c>
      <c r="M71" s="2" t="s">
        <v>6</v>
      </c>
      <c r="N71">
        <v>21.658411554847426</v>
      </c>
      <c r="O71">
        <v>1</v>
      </c>
    </row>
    <row r="72" spans="1:15" ht="30">
      <c r="A72" s="2" t="s">
        <v>16</v>
      </c>
      <c r="B72">
        <v>7.013500796988726</v>
      </c>
      <c r="C72">
        <v>1</v>
      </c>
      <c r="D72" s="2" t="s">
        <v>9</v>
      </c>
      <c r="E72">
        <v>15.004229607250755</v>
      </c>
      <c r="F72">
        <v>1</v>
      </c>
      <c r="G72" s="2" t="s">
        <v>11</v>
      </c>
      <c r="H72">
        <v>105.14467687915226</v>
      </c>
      <c r="I72">
        <v>1</v>
      </c>
      <c r="J72" s="2" t="s">
        <v>6</v>
      </c>
      <c r="K72">
        <v>100.27536282082366</v>
      </c>
      <c r="L72">
        <v>1</v>
      </c>
      <c r="M72" s="2" t="s">
        <v>5</v>
      </c>
      <c r="N72">
        <v>21.397851266477634</v>
      </c>
      <c r="O72">
        <v>1</v>
      </c>
    </row>
    <row r="73" spans="1:14" ht="12.75">
      <c r="A73" s="8" t="s">
        <v>40</v>
      </c>
      <c r="B73">
        <f>MAX(B53:B72)</f>
        <v>9.506678304872775</v>
      </c>
      <c r="D73" s="8" t="s">
        <v>40</v>
      </c>
      <c r="E73">
        <f>MAX(E53:E72)</f>
        <v>15.004229607250755</v>
      </c>
      <c r="G73" s="8" t="s">
        <v>40</v>
      </c>
      <c r="H73">
        <f>MAX(H53:H72)</f>
        <v>225.89478678915455</v>
      </c>
      <c r="J73" s="8" t="s">
        <v>40</v>
      </c>
      <c r="K73">
        <f>MAX(K53:K72)</f>
        <v>100.27536282082366</v>
      </c>
      <c r="M73" s="8" t="s">
        <v>40</v>
      </c>
      <c r="N73">
        <f>MAX(N53:N72)</f>
        <v>51.19751467458597</v>
      </c>
    </row>
    <row r="74" spans="1:14" ht="12.75">
      <c r="A74" s="8" t="s">
        <v>41</v>
      </c>
      <c r="B74">
        <f>MIN(B53:B72)</f>
        <v>7.013500796988726</v>
      </c>
      <c r="D74" s="8" t="s">
        <v>41</v>
      </c>
      <c r="E74">
        <f>MIN(E53:E72)</f>
        <v>10.969491503627294</v>
      </c>
      <c r="G74" s="8" t="s">
        <v>41</v>
      </c>
      <c r="H74">
        <f>MIN(H53:H72)</f>
        <v>105.14467687915226</v>
      </c>
      <c r="J74" s="8" t="s">
        <v>41</v>
      </c>
      <c r="K74">
        <f>MIN(K53:K72)</f>
        <v>24.02613384646365</v>
      </c>
      <c r="M74" s="8" t="s">
        <v>41</v>
      </c>
      <c r="N74">
        <f>MIN(N53:N72)</f>
        <v>21.397851266477634</v>
      </c>
    </row>
    <row r="75" spans="1:14" ht="12.75">
      <c r="A75" s="8" t="s">
        <v>42</v>
      </c>
      <c r="B75">
        <f>+B73-B74</f>
        <v>2.493177507884049</v>
      </c>
      <c r="D75" s="8" t="s">
        <v>42</v>
      </c>
      <c r="E75">
        <f>+E73-E74</f>
        <v>4.034738103623461</v>
      </c>
      <c r="G75" s="8" t="s">
        <v>42</v>
      </c>
      <c r="H75">
        <f>+H73-H74</f>
        <v>120.7501099100023</v>
      </c>
      <c r="J75" s="8" t="s">
        <v>42</v>
      </c>
      <c r="K75">
        <f>+K73-K74</f>
        <v>76.24922897436001</v>
      </c>
      <c r="M75" s="8" t="s">
        <v>42</v>
      </c>
      <c r="N75">
        <f>+N73-N74</f>
        <v>29.799663408108334</v>
      </c>
    </row>
    <row r="76" spans="1:14" ht="12.75">
      <c r="A76" s="8" t="s">
        <v>43</v>
      </c>
      <c r="B76">
        <f>+B75/5</f>
        <v>0.49863550157680975</v>
      </c>
      <c r="D76" s="8" t="s">
        <v>43</v>
      </c>
      <c r="E76">
        <f>+E75/5</f>
        <v>0.8069476207246922</v>
      </c>
      <c r="G76" s="8" t="s">
        <v>43</v>
      </c>
      <c r="H76">
        <f>+H75/5</f>
        <v>24.15002198200046</v>
      </c>
      <c r="J76" s="8" t="s">
        <v>43</v>
      </c>
      <c r="K76">
        <f>+K75/5</f>
        <v>15.249845794872002</v>
      </c>
      <c r="M76" s="8" t="s">
        <v>43</v>
      </c>
      <c r="N76">
        <f>+N75/5</f>
        <v>5.959932681621667</v>
      </c>
    </row>
    <row r="77" spans="1:15" ht="12.75">
      <c r="A77" s="8" t="s">
        <v>40</v>
      </c>
      <c r="B77" s="10">
        <f>MAX(B57:B76)</f>
        <v>9.506678304872775</v>
      </c>
      <c r="C77">
        <v>5</v>
      </c>
      <c r="E77" s="10">
        <f>MAX(E57:E76)</f>
        <v>15.004229607250755</v>
      </c>
      <c r="F77">
        <v>1</v>
      </c>
      <c r="H77" s="10">
        <f>MAX(H57:H76)</f>
        <v>225.89478678915455</v>
      </c>
      <c r="I77">
        <v>5</v>
      </c>
      <c r="K77" s="10">
        <f>MAX(K57:K76)</f>
        <v>100.27536282082366</v>
      </c>
      <c r="L77">
        <v>1</v>
      </c>
      <c r="N77" s="10">
        <f>MAX(N57:N76)</f>
        <v>51.19751467458597</v>
      </c>
      <c r="O77">
        <v>5</v>
      </c>
    </row>
    <row r="78" spans="2:15" ht="12.75">
      <c r="B78" s="13">
        <f>+B77-B$76</f>
        <v>9.008042803295965</v>
      </c>
      <c r="C78">
        <v>4</v>
      </c>
      <c r="E78" s="13">
        <f>+E77-E$76</f>
        <v>14.197281986526063</v>
      </c>
      <c r="F78">
        <v>2</v>
      </c>
      <c r="H78" s="13">
        <f>+H77-H$76</f>
        <v>201.7447648071541</v>
      </c>
      <c r="I78">
        <v>4</v>
      </c>
      <c r="K78" s="13">
        <f>+K77-K$76</f>
        <v>85.02551702595166</v>
      </c>
      <c r="L78">
        <v>2</v>
      </c>
      <c r="N78" s="13">
        <f>+N77-N$76</f>
        <v>45.2375819929643</v>
      </c>
      <c r="O78">
        <v>4</v>
      </c>
    </row>
    <row r="79" spans="2:15" ht="12.75">
      <c r="B79" s="14">
        <f>+B78-B$76</f>
        <v>8.509407301719154</v>
      </c>
      <c r="C79">
        <v>3</v>
      </c>
      <c r="E79" s="14">
        <f>+E78-E$76</f>
        <v>13.39033436580137</v>
      </c>
      <c r="F79">
        <v>3</v>
      </c>
      <c r="H79" s="14">
        <f>+H78-H$76</f>
        <v>177.59474282515365</v>
      </c>
      <c r="I79">
        <v>3</v>
      </c>
      <c r="K79" s="14">
        <f>+K78-K$76</f>
        <v>69.77567123107966</v>
      </c>
      <c r="L79">
        <v>3</v>
      </c>
      <c r="N79" s="14">
        <f>+N78-N$76</f>
        <v>39.277649311342635</v>
      </c>
      <c r="O79">
        <v>3</v>
      </c>
    </row>
    <row r="80" spans="2:15" ht="12.75">
      <c r="B80" s="12">
        <f>+B79-B$76</f>
        <v>8.010771800142344</v>
      </c>
      <c r="C80">
        <v>2</v>
      </c>
      <c r="E80" s="12">
        <f>+E79-E$76</f>
        <v>12.583386745076679</v>
      </c>
      <c r="F80">
        <v>4</v>
      </c>
      <c r="H80" s="12">
        <f>+H79-H$76</f>
        <v>153.4447208431532</v>
      </c>
      <c r="I80">
        <v>2</v>
      </c>
      <c r="K80" s="12">
        <f>+K79-K$76</f>
        <v>54.525825436207654</v>
      </c>
      <c r="L80">
        <v>4</v>
      </c>
      <c r="N80" s="12">
        <f>+N79-N$76</f>
        <v>33.31771662972097</v>
      </c>
      <c r="O80">
        <v>2</v>
      </c>
    </row>
    <row r="81" spans="2:15" ht="12.75">
      <c r="B81">
        <f>+B80-B$76</f>
        <v>7.512136298565534</v>
      </c>
      <c r="C81">
        <v>1</v>
      </c>
      <c r="E81">
        <f>+E80-E$76</f>
        <v>11.776439124351986</v>
      </c>
      <c r="F81">
        <v>5</v>
      </c>
      <c r="H81">
        <f>+H80-H$76</f>
        <v>129.29469886115274</v>
      </c>
      <c r="I81">
        <v>1</v>
      </c>
      <c r="K81">
        <f>+K80-K$76</f>
        <v>39.27597964133565</v>
      </c>
      <c r="L81">
        <v>5</v>
      </c>
      <c r="N81">
        <f>+N80-N$76</f>
        <v>27.357783948099303</v>
      </c>
      <c r="O81">
        <v>1</v>
      </c>
    </row>
    <row r="82" spans="2:14" ht="12.75">
      <c r="B82">
        <f>+B81-B$76</f>
        <v>7.013500796988724</v>
      </c>
      <c r="E82">
        <f>+E81-E$76</f>
        <v>10.969491503627294</v>
      </c>
      <c r="H82">
        <f>+H81-H$76</f>
        <v>105.14467687915229</v>
      </c>
      <c r="K82">
        <f>+K81-K$76</f>
        <v>24.02613384646365</v>
      </c>
      <c r="N82">
        <f>+N81-N$76</f>
        <v>21.397851266477637</v>
      </c>
    </row>
    <row r="84" ht="15.75">
      <c r="A84" s="16" t="s">
        <v>46</v>
      </c>
    </row>
    <row r="86" spans="1:16" ht="105">
      <c r="A86" s="1" t="s">
        <v>0</v>
      </c>
      <c r="B86" s="4" t="s">
        <v>36</v>
      </c>
      <c r="C86" s="4"/>
      <c r="D86" s="1" t="s">
        <v>0</v>
      </c>
      <c r="E86" s="7" t="s">
        <v>37</v>
      </c>
      <c r="F86" s="7"/>
      <c r="G86" s="1" t="s">
        <v>0</v>
      </c>
      <c r="H86" s="4" t="s">
        <v>35</v>
      </c>
      <c r="I86" s="4"/>
      <c r="J86" s="1" t="s">
        <v>0</v>
      </c>
      <c r="K86" s="7" t="s">
        <v>30</v>
      </c>
      <c r="L86" s="7"/>
      <c r="M86" s="1" t="s">
        <v>0</v>
      </c>
      <c r="N86" s="4" t="s">
        <v>31</v>
      </c>
      <c r="P86" s="4" t="s">
        <v>47</v>
      </c>
    </row>
    <row r="87" spans="1:16" ht="15">
      <c r="A87" s="2" t="s">
        <v>5</v>
      </c>
      <c r="B87">
        <v>8.049827650169926</v>
      </c>
      <c r="C87">
        <v>3</v>
      </c>
      <c r="D87" s="2" t="s">
        <v>5</v>
      </c>
      <c r="E87">
        <v>13.163462954573843</v>
      </c>
      <c r="F87">
        <v>3</v>
      </c>
      <c r="G87" s="2" t="s">
        <v>5</v>
      </c>
      <c r="H87">
        <v>179.26246576772576</v>
      </c>
      <c r="I87">
        <v>4</v>
      </c>
      <c r="J87" s="2" t="s">
        <v>5</v>
      </c>
      <c r="K87">
        <v>59.909509348277155</v>
      </c>
      <c r="L87">
        <v>3</v>
      </c>
      <c r="M87" s="2" t="s">
        <v>5</v>
      </c>
      <c r="N87">
        <v>21.397851266477634</v>
      </c>
      <c r="O87">
        <v>1</v>
      </c>
      <c r="P87" s="11">
        <f>AVERAGE(C87,F87,I87,L87,O87)</f>
        <v>2.8</v>
      </c>
    </row>
    <row r="88" spans="1:16" ht="15">
      <c r="A88" s="2" t="s">
        <v>14</v>
      </c>
      <c r="B88">
        <v>8.173727017699651</v>
      </c>
      <c r="C88">
        <v>3</v>
      </c>
      <c r="D88" s="2" t="s">
        <v>14</v>
      </c>
      <c r="E88">
        <v>12.848392500353187</v>
      </c>
      <c r="F88">
        <v>3</v>
      </c>
      <c r="G88" s="2" t="s">
        <v>14</v>
      </c>
      <c r="H88">
        <v>144.1224848130134</v>
      </c>
      <c r="I88">
        <v>2</v>
      </c>
      <c r="J88" s="2" t="s">
        <v>14</v>
      </c>
      <c r="K88">
        <v>72.48128115602736</v>
      </c>
      <c r="L88">
        <v>2</v>
      </c>
      <c r="M88" s="2" t="s">
        <v>14</v>
      </c>
      <c r="N88">
        <v>30.14793436799935</v>
      </c>
      <c r="O88">
        <v>2</v>
      </c>
      <c r="P88" s="11">
        <f aca="true" t="shared" si="11" ref="P88:P106">AVERAGE(C88,F88,I88,L88,O88)</f>
        <v>2.4</v>
      </c>
    </row>
    <row r="89" spans="1:16" ht="15">
      <c r="A89" s="2" t="s">
        <v>4</v>
      </c>
      <c r="B89">
        <v>7.251823057672467</v>
      </c>
      <c r="C89">
        <v>1</v>
      </c>
      <c r="D89" s="2" t="s">
        <v>4</v>
      </c>
      <c r="E89">
        <v>14.8565394365021</v>
      </c>
      <c r="F89">
        <v>1</v>
      </c>
      <c r="G89" s="2" t="s">
        <v>4</v>
      </c>
      <c r="H89">
        <v>175.98062588728425</v>
      </c>
      <c r="I89">
        <v>3</v>
      </c>
      <c r="J89" s="2" t="s">
        <v>4</v>
      </c>
      <c r="K89">
        <v>70.31736154324828</v>
      </c>
      <c r="L89">
        <v>2</v>
      </c>
      <c r="M89" s="2" t="s">
        <v>4</v>
      </c>
      <c r="N89">
        <v>24.24457931614123</v>
      </c>
      <c r="O89">
        <v>1</v>
      </c>
      <c r="P89" s="11">
        <f t="shared" si="11"/>
        <v>1.6</v>
      </c>
    </row>
    <row r="90" spans="1:16" ht="30">
      <c r="A90" s="2" t="s">
        <v>11</v>
      </c>
      <c r="B90">
        <v>9.222772688429087</v>
      </c>
      <c r="C90">
        <v>5</v>
      </c>
      <c r="D90" s="2" t="s">
        <v>11</v>
      </c>
      <c r="E90">
        <v>13.399839787584805</v>
      </c>
      <c r="F90">
        <v>2</v>
      </c>
      <c r="G90" s="2" t="s">
        <v>11</v>
      </c>
      <c r="H90">
        <v>105.14467687915226</v>
      </c>
      <c r="I90">
        <v>1</v>
      </c>
      <c r="J90" s="2" t="s">
        <v>11</v>
      </c>
      <c r="K90">
        <v>94.20996836579113</v>
      </c>
      <c r="L90">
        <v>1</v>
      </c>
      <c r="M90" s="2" t="s">
        <v>11</v>
      </c>
      <c r="N90">
        <v>26.825583867257397</v>
      </c>
      <c r="O90">
        <v>1</v>
      </c>
      <c r="P90" s="11">
        <f t="shared" si="11"/>
        <v>2</v>
      </c>
    </row>
    <row r="91" spans="1:16" ht="15">
      <c r="A91" s="2" t="s">
        <v>1</v>
      </c>
      <c r="B91">
        <v>9.459840677609998</v>
      </c>
      <c r="C91">
        <v>5</v>
      </c>
      <c r="D91" s="2" t="s">
        <v>1</v>
      </c>
      <c r="E91">
        <v>12.944796644999546</v>
      </c>
      <c r="F91">
        <v>3</v>
      </c>
      <c r="G91" s="2" t="s">
        <v>1</v>
      </c>
      <c r="H91">
        <v>225.89478678915455</v>
      </c>
      <c r="I91">
        <v>5</v>
      </c>
      <c r="J91" s="2" t="s">
        <v>1</v>
      </c>
      <c r="K91">
        <v>25.2917507167619</v>
      </c>
      <c r="L91">
        <v>5</v>
      </c>
      <c r="M91" s="2" t="s">
        <v>1</v>
      </c>
      <c r="N91">
        <v>51.19751467458597</v>
      </c>
      <c r="O91">
        <v>5</v>
      </c>
      <c r="P91" s="11">
        <f t="shared" si="11"/>
        <v>4.6</v>
      </c>
    </row>
    <row r="92" spans="1:16" ht="15">
      <c r="A92" s="2" t="s">
        <v>3</v>
      </c>
      <c r="B92">
        <v>7.961813661295527</v>
      </c>
      <c r="C92">
        <v>2</v>
      </c>
      <c r="D92" s="2" t="s">
        <v>3</v>
      </c>
      <c r="E92">
        <v>13.247546926303404</v>
      </c>
      <c r="F92">
        <v>3</v>
      </c>
      <c r="G92" s="2" t="s">
        <v>3</v>
      </c>
      <c r="H92">
        <v>179.7600068325457</v>
      </c>
      <c r="I92">
        <v>4</v>
      </c>
      <c r="J92" s="2" t="s">
        <v>3</v>
      </c>
      <c r="K92">
        <v>47.54313044468485</v>
      </c>
      <c r="L92">
        <v>4</v>
      </c>
      <c r="M92" s="2" t="s">
        <v>3</v>
      </c>
      <c r="N92">
        <v>29.080310880829014</v>
      </c>
      <c r="O92">
        <v>2</v>
      </c>
      <c r="P92" s="11">
        <f t="shared" si="11"/>
        <v>3</v>
      </c>
    </row>
    <row r="93" spans="1:16" ht="15">
      <c r="A93" s="2" t="s">
        <v>20</v>
      </c>
      <c r="B93">
        <v>8.40978416199778</v>
      </c>
      <c r="C93">
        <v>3</v>
      </c>
      <c r="D93" s="2" t="s">
        <v>20</v>
      </c>
      <c r="E93">
        <v>12.187354519535203</v>
      </c>
      <c r="F93">
        <v>4</v>
      </c>
      <c r="G93" s="2" t="s">
        <v>20</v>
      </c>
      <c r="H93">
        <v>131.4390667015627</v>
      </c>
      <c r="I93">
        <v>2</v>
      </c>
      <c r="J93" s="2" t="s">
        <v>20</v>
      </c>
      <c r="K93">
        <v>48.97639655455937</v>
      </c>
      <c r="L93">
        <v>4</v>
      </c>
      <c r="M93" s="2" t="s">
        <v>20</v>
      </c>
      <c r="N93">
        <v>28.333862177742674</v>
      </c>
      <c r="O93">
        <v>2</v>
      </c>
      <c r="P93" s="11">
        <f t="shared" si="11"/>
        <v>3</v>
      </c>
    </row>
    <row r="94" spans="1:16" ht="30">
      <c r="A94" s="2" t="s">
        <v>17</v>
      </c>
      <c r="B94">
        <v>8.68368648334191</v>
      </c>
      <c r="C94">
        <v>4</v>
      </c>
      <c r="D94" s="2" t="s">
        <v>17</v>
      </c>
      <c r="E94">
        <v>11.94817980444365</v>
      </c>
      <c r="F94">
        <v>4</v>
      </c>
      <c r="G94" s="2" t="s">
        <v>17</v>
      </c>
      <c r="H94">
        <v>154.68641621730472</v>
      </c>
      <c r="I94">
        <v>3</v>
      </c>
      <c r="J94" s="2" t="s">
        <v>17</v>
      </c>
      <c r="K94">
        <v>24.02613384646365</v>
      </c>
      <c r="L94">
        <v>5</v>
      </c>
      <c r="M94" s="2" t="s">
        <v>17</v>
      </c>
      <c r="N94">
        <v>35.50690264694695</v>
      </c>
      <c r="O94">
        <v>3</v>
      </c>
      <c r="P94" s="11">
        <f t="shared" si="11"/>
        <v>3.8</v>
      </c>
    </row>
    <row r="95" spans="1:16" ht="15">
      <c r="A95" s="2" t="s">
        <v>8</v>
      </c>
      <c r="B95">
        <v>8.868495423268275</v>
      </c>
      <c r="C95">
        <v>4</v>
      </c>
      <c r="D95" s="2" t="s">
        <v>8</v>
      </c>
      <c r="E95">
        <v>11.347898769192232</v>
      </c>
      <c r="F95">
        <v>5</v>
      </c>
      <c r="G95" s="2" t="s">
        <v>8</v>
      </c>
      <c r="H95">
        <v>165.74248691778945</v>
      </c>
      <c r="I95">
        <v>3</v>
      </c>
      <c r="J95" s="2" t="s">
        <v>8</v>
      </c>
      <c r="K95">
        <v>80.86013152091247</v>
      </c>
      <c r="L95">
        <v>2</v>
      </c>
      <c r="M95" s="2" t="s">
        <v>8</v>
      </c>
      <c r="N95">
        <v>27.209545884390106</v>
      </c>
      <c r="O95">
        <v>1</v>
      </c>
      <c r="P95" s="11">
        <f t="shared" si="11"/>
        <v>3</v>
      </c>
    </row>
    <row r="96" spans="1:16" ht="15">
      <c r="A96" s="2" t="s">
        <v>10</v>
      </c>
      <c r="B96">
        <v>8.430084205154376</v>
      </c>
      <c r="C96">
        <v>3</v>
      </c>
      <c r="D96" s="2" t="s">
        <v>10</v>
      </c>
      <c r="E96">
        <v>14.193671855065068</v>
      </c>
      <c r="F96">
        <v>2</v>
      </c>
      <c r="G96" s="2" t="s">
        <v>10</v>
      </c>
      <c r="H96">
        <v>149.87560602194438</v>
      </c>
      <c r="I96">
        <v>2</v>
      </c>
      <c r="J96" s="2" t="s">
        <v>10</v>
      </c>
      <c r="K96">
        <v>65.87139576422557</v>
      </c>
      <c r="L96">
        <v>3</v>
      </c>
      <c r="M96" s="2" t="s">
        <v>10</v>
      </c>
      <c r="N96">
        <v>26.274878795611123</v>
      </c>
      <c r="O96">
        <v>1</v>
      </c>
      <c r="P96" s="11">
        <f t="shared" si="11"/>
        <v>2.2</v>
      </c>
    </row>
    <row r="97" spans="1:16" ht="30">
      <c r="A97" s="2" t="s">
        <v>7</v>
      </c>
      <c r="B97">
        <v>8.106798918758832</v>
      </c>
      <c r="C97">
        <v>3</v>
      </c>
      <c r="D97" s="2" t="s">
        <v>7</v>
      </c>
      <c r="E97">
        <v>13.633477314767173</v>
      </c>
      <c r="F97">
        <v>2</v>
      </c>
      <c r="G97" s="2" t="s">
        <v>7</v>
      </c>
      <c r="H97">
        <v>126.7747740512159</v>
      </c>
      <c r="I97">
        <v>1</v>
      </c>
      <c r="J97" s="2" t="s">
        <v>7</v>
      </c>
      <c r="K97">
        <v>74.13830751121273</v>
      </c>
      <c r="L97">
        <v>2</v>
      </c>
      <c r="M97" s="2" t="s">
        <v>7</v>
      </c>
      <c r="N97">
        <v>28.73295501605046</v>
      </c>
      <c r="O97">
        <v>2</v>
      </c>
      <c r="P97" s="11">
        <f t="shared" si="11"/>
        <v>2</v>
      </c>
    </row>
    <row r="98" spans="1:16" ht="30">
      <c r="A98" s="2" t="s">
        <v>19</v>
      </c>
      <c r="B98">
        <v>8.446160893797877</v>
      </c>
      <c r="C98">
        <v>3</v>
      </c>
      <c r="D98" s="2" t="s">
        <v>19</v>
      </c>
      <c r="E98">
        <v>12.416333698114167</v>
      </c>
      <c r="F98">
        <v>4</v>
      </c>
      <c r="G98" s="2" t="s">
        <v>19</v>
      </c>
      <c r="H98">
        <v>126.03071793958212</v>
      </c>
      <c r="I98">
        <v>1</v>
      </c>
      <c r="J98" s="2" t="s">
        <v>19</v>
      </c>
      <c r="K98">
        <v>40.71972106991067</v>
      </c>
      <c r="L98">
        <v>4</v>
      </c>
      <c r="M98" s="2" t="s">
        <v>19</v>
      </c>
      <c r="N98">
        <v>31.915672002646783</v>
      </c>
      <c r="O98">
        <v>2</v>
      </c>
      <c r="P98" s="11">
        <f t="shared" si="11"/>
        <v>2.8</v>
      </c>
    </row>
    <row r="99" spans="1:16" ht="15">
      <c r="A99" s="2" t="s">
        <v>9</v>
      </c>
      <c r="B99">
        <v>7.685800604229607</v>
      </c>
      <c r="C99">
        <v>2</v>
      </c>
      <c r="D99" s="2" t="s">
        <v>9</v>
      </c>
      <c r="E99">
        <v>15.004229607250755</v>
      </c>
      <c r="F99">
        <v>1</v>
      </c>
      <c r="G99" s="2" t="s">
        <v>9</v>
      </c>
      <c r="H99">
        <v>111.17341389728097</v>
      </c>
      <c r="I99">
        <v>1</v>
      </c>
      <c r="J99" s="2" t="s">
        <v>9</v>
      </c>
      <c r="K99">
        <v>91.31117824773415</v>
      </c>
      <c r="L99">
        <v>1</v>
      </c>
      <c r="M99" s="2" t="s">
        <v>9</v>
      </c>
      <c r="N99">
        <v>29.446283987915407</v>
      </c>
      <c r="O99">
        <v>2</v>
      </c>
      <c r="P99" s="11">
        <f t="shared" si="11"/>
        <v>1.4</v>
      </c>
    </row>
    <row r="100" spans="1:16" ht="15">
      <c r="A100" s="2" t="s">
        <v>21</v>
      </c>
      <c r="B100">
        <v>9.506678304872775</v>
      </c>
      <c r="C100">
        <v>5</v>
      </c>
      <c r="D100" s="2" t="s">
        <v>21</v>
      </c>
      <c r="E100">
        <v>10.969491503627294</v>
      </c>
      <c r="F100">
        <v>5</v>
      </c>
      <c r="G100" s="2" t="s">
        <v>21</v>
      </c>
      <c r="H100">
        <v>144.9977414807206</v>
      </c>
      <c r="I100">
        <v>2</v>
      </c>
      <c r="J100" s="2" t="s">
        <v>21</v>
      </c>
      <c r="K100">
        <v>32.66252899504733</v>
      </c>
      <c r="L100">
        <v>5</v>
      </c>
      <c r="M100" s="2" t="s">
        <v>21</v>
      </c>
      <c r="N100">
        <v>24.97367739985758</v>
      </c>
      <c r="O100">
        <v>1</v>
      </c>
      <c r="P100" s="11">
        <f t="shared" si="11"/>
        <v>3.6</v>
      </c>
    </row>
    <row r="101" spans="1:16" ht="15">
      <c r="A101" s="2" t="s">
        <v>13</v>
      </c>
      <c r="B101">
        <v>7.668221611604576</v>
      </c>
      <c r="C101">
        <v>2</v>
      </c>
      <c r="D101" s="2" t="s">
        <v>13</v>
      </c>
      <c r="E101">
        <v>13.59892158026224</v>
      </c>
      <c r="F101">
        <v>2</v>
      </c>
      <c r="G101" s="2" t="s">
        <v>13</v>
      </c>
      <c r="H101">
        <v>167.17635996823165</v>
      </c>
      <c r="I101">
        <v>3</v>
      </c>
      <c r="J101" s="2" t="s">
        <v>13</v>
      </c>
      <c r="K101">
        <v>74.7773324934805</v>
      </c>
      <c r="L101">
        <v>2</v>
      </c>
      <c r="M101" s="2" t="s">
        <v>13</v>
      </c>
      <c r="N101">
        <v>27.008571976301543</v>
      </c>
      <c r="O101">
        <v>1</v>
      </c>
      <c r="P101" s="11">
        <f t="shared" si="11"/>
        <v>2</v>
      </c>
    </row>
    <row r="102" spans="1:16" ht="30">
      <c r="A102" s="2" t="s">
        <v>6</v>
      </c>
      <c r="B102">
        <v>9.258425409580548</v>
      </c>
      <c r="C102">
        <v>5</v>
      </c>
      <c r="D102" s="2" t="s">
        <v>6</v>
      </c>
      <c r="E102">
        <v>11.265629870804613</v>
      </c>
      <c r="F102">
        <v>5</v>
      </c>
      <c r="G102" s="2" t="s">
        <v>6</v>
      </c>
      <c r="H102">
        <v>191.70794222576288</v>
      </c>
      <c r="I102">
        <v>4</v>
      </c>
      <c r="J102" s="2" t="s">
        <v>6</v>
      </c>
      <c r="K102">
        <v>100.27536282082366</v>
      </c>
      <c r="L102">
        <v>1</v>
      </c>
      <c r="M102" s="2" t="s">
        <v>6</v>
      </c>
      <c r="N102">
        <v>21.658411554847426</v>
      </c>
      <c r="O102">
        <v>1</v>
      </c>
      <c r="P102" s="11">
        <f t="shared" si="11"/>
        <v>3.2</v>
      </c>
    </row>
    <row r="103" spans="1:16" ht="15">
      <c r="A103" s="2" t="s">
        <v>12</v>
      </c>
      <c r="B103">
        <v>7.620678312064036</v>
      </c>
      <c r="C103">
        <v>2</v>
      </c>
      <c r="D103" s="2" t="s">
        <v>12</v>
      </c>
      <c r="E103">
        <v>13.1537884091465</v>
      </c>
      <c r="F103">
        <v>3</v>
      </c>
      <c r="G103" s="2" t="s">
        <v>12</v>
      </c>
      <c r="H103">
        <v>144.47237240530032</v>
      </c>
      <c r="I103">
        <v>2</v>
      </c>
      <c r="J103" s="2" t="s">
        <v>12</v>
      </c>
      <c r="K103">
        <v>58.35491190040402</v>
      </c>
      <c r="L103">
        <v>3</v>
      </c>
      <c r="M103" s="2" t="s">
        <v>12</v>
      </c>
      <c r="N103">
        <v>25.390311996558673</v>
      </c>
      <c r="O103">
        <v>1</v>
      </c>
      <c r="P103" s="11">
        <f t="shared" si="11"/>
        <v>2.2</v>
      </c>
    </row>
    <row r="104" spans="1:16" ht="15">
      <c r="A104" s="2" t="s">
        <v>16</v>
      </c>
      <c r="B104">
        <v>7.013500796988726</v>
      </c>
      <c r="C104">
        <v>1</v>
      </c>
      <c r="D104" s="2" t="s">
        <v>16</v>
      </c>
      <c r="E104">
        <v>13.454706074398418</v>
      </c>
      <c r="F104">
        <v>2</v>
      </c>
      <c r="G104" s="2" t="s">
        <v>16</v>
      </c>
      <c r="H104">
        <v>145.50901653511553</v>
      </c>
      <c r="I104">
        <v>2</v>
      </c>
      <c r="J104" s="2" t="s">
        <v>16</v>
      </c>
      <c r="K104">
        <v>31.85650362005723</v>
      </c>
      <c r="L104">
        <v>5</v>
      </c>
      <c r="M104" s="2" t="s">
        <v>16</v>
      </c>
      <c r="N104">
        <v>30.692323942309542</v>
      </c>
      <c r="O104">
        <v>2</v>
      </c>
      <c r="P104" s="11">
        <f t="shared" si="11"/>
        <v>2.4</v>
      </c>
    </row>
    <row r="105" spans="1:16" ht="15">
      <c r="A105" s="2" t="s">
        <v>18</v>
      </c>
      <c r="B105">
        <v>7.944076356007397</v>
      </c>
      <c r="C105">
        <v>2</v>
      </c>
      <c r="D105" s="2" t="s">
        <v>18</v>
      </c>
      <c r="E105">
        <v>12.562918245669318</v>
      </c>
      <c r="F105">
        <v>4</v>
      </c>
      <c r="G105" s="2" t="s">
        <v>18</v>
      </c>
      <c r="H105">
        <v>141.21604626028596</v>
      </c>
      <c r="I105">
        <v>2</v>
      </c>
      <c r="J105" s="2" t="s">
        <v>18</v>
      </c>
      <c r="K105">
        <v>46.42060484439396</v>
      </c>
      <c r="L105">
        <v>4</v>
      </c>
      <c r="M105" s="2" t="s">
        <v>18</v>
      </c>
      <c r="N105">
        <v>33.61168005882044</v>
      </c>
      <c r="O105">
        <v>3</v>
      </c>
      <c r="P105" s="11">
        <f t="shared" si="11"/>
        <v>3</v>
      </c>
    </row>
    <row r="106" spans="1:16" ht="15">
      <c r="A106" s="2" t="s">
        <v>15</v>
      </c>
      <c r="B106">
        <v>7.414067362888167</v>
      </c>
      <c r="C106">
        <v>1</v>
      </c>
      <c r="D106" s="2" t="s">
        <v>15</v>
      </c>
      <c r="E106">
        <v>13.769970260737258</v>
      </c>
      <c r="F106">
        <v>2</v>
      </c>
      <c r="G106" s="2" t="s">
        <v>15</v>
      </c>
      <c r="H106">
        <v>169.16799225395948</v>
      </c>
      <c r="I106">
        <v>3</v>
      </c>
      <c r="J106" s="2" t="s">
        <v>15</v>
      </c>
      <c r="K106">
        <v>52.469050418424516</v>
      </c>
      <c r="L106">
        <v>4</v>
      </c>
      <c r="M106" s="2" t="s">
        <v>15</v>
      </c>
      <c r="N106">
        <v>30.781865965834427</v>
      </c>
      <c r="O106">
        <v>2</v>
      </c>
      <c r="P106" s="11">
        <f t="shared" si="11"/>
        <v>2.4</v>
      </c>
    </row>
    <row r="110" ht="15.75">
      <c r="A110" s="16" t="s">
        <v>48</v>
      </c>
    </row>
    <row r="111" ht="15.75">
      <c r="A111" s="16"/>
    </row>
    <row r="112" spans="1:12" ht="75">
      <c r="A112" s="1" t="s">
        <v>0</v>
      </c>
      <c r="B112" s="4" t="s">
        <v>36</v>
      </c>
      <c r="C112" s="7" t="s">
        <v>37</v>
      </c>
      <c r="D112" s="4" t="s">
        <v>35</v>
      </c>
      <c r="E112" s="7" t="s">
        <v>30</v>
      </c>
      <c r="F112" s="4" t="s">
        <v>31</v>
      </c>
      <c r="G112" s="4" t="s">
        <v>36</v>
      </c>
      <c r="H112" s="7" t="s">
        <v>37</v>
      </c>
      <c r="I112" s="4" t="s">
        <v>35</v>
      </c>
      <c r="J112" s="7" t="s">
        <v>30</v>
      </c>
      <c r="K112" s="4" t="s">
        <v>31</v>
      </c>
      <c r="L112" s="4" t="s">
        <v>47</v>
      </c>
    </row>
    <row r="113" spans="1:12" ht="15">
      <c r="A113" s="2" t="s">
        <v>1</v>
      </c>
      <c r="B113">
        <v>9.459840677609998</v>
      </c>
      <c r="C113">
        <v>12.944796644999546</v>
      </c>
      <c r="D113">
        <v>225.89478678915455</v>
      </c>
      <c r="E113">
        <v>25.2917507167619</v>
      </c>
      <c r="F113">
        <v>51.19751467458597</v>
      </c>
      <c r="G113">
        <f>+(B113-B$134)/B$135*100</f>
        <v>98.12136812903756</v>
      </c>
      <c r="H113">
        <f>100-(C113-C$134)/C$135*100</f>
        <v>51.042543762672054</v>
      </c>
      <c r="I113">
        <f>+(D113-D$134)/D$135*100</f>
        <v>100</v>
      </c>
      <c r="J113">
        <f>100-(E113-E$134)/E$135*100</f>
        <v>98.34015781231855</v>
      </c>
      <c r="K113">
        <f>+(F113-F$134)/F$135*100</f>
        <v>100</v>
      </c>
      <c r="L113">
        <f>AVERAGE(G113:K113)</f>
        <v>89.50081394080564</v>
      </c>
    </row>
    <row r="114" spans="1:12" ht="15">
      <c r="A114" s="2" t="s">
        <v>21</v>
      </c>
      <c r="B114">
        <v>9.506678304872775</v>
      </c>
      <c r="C114">
        <v>10.969491503627294</v>
      </c>
      <c r="D114">
        <v>144.9977414807206</v>
      </c>
      <c r="E114">
        <v>32.66252899504733</v>
      </c>
      <c r="F114">
        <v>24.97367739985758</v>
      </c>
      <c r="G114">
        <f aca="true" t="shared" si="12" ref="G114:G135">+(B114-B$134)/B$135*100</f>
        <v>100</v>
      </c>
      <c r="H114">
        <f aca="true" t="shared" si="13" ref="H114:H135">100-(C114-C$134)/C$135*100</f>
        <v>100</v>
      </c>
      <c r="I114">
        <f aca="true" t="shared" si="14" ref="I114:I135">+(D114-D$134)/D$135*100</f>
        <v>33.004578324004605</v>
      </c>
      <c r="J114">
        <f aca="true" t="shared" si="15" ref="J114:J135">100-(E114-E$134)/E$135*100</f>
        <v>88.67346560122228</v>
      </c>
      <c r="K114">
        <f aca="true" t="shared" si="16" ref="K114:K135">+(F114-F$134)/F$135*100</f>
        <v>11.999552090266164</v>
      </c>
      <c r="L114">
        <f aca="true" t="shared" si="17" ref="L114:L132">AVERAGE(G114:K114)</f>
        <v>66.7355192030986</v>
      </c>
    </row>
    <row r="115" spans="1:12" ht="15">
      <c r="A115" s="2" t="s">
        <v>20</v>
      </c>
      <c r="B115">
        <v>8.40978416199778</v>
      </c>
      <c r="C115">
        <v>12.187354519535203</v>
      </c>
      <c r="D115">
        <v>131.4390667015627</v>
      </c>
      <c r="E115">
        <v>48.97639655455937</v>
      </c>
      <c r="F115">
        <v>28.333862177742674</v>
      </c>
      <c r="G115">
        <f t="shared" si="12"/>
        <v>56.004169803139106</v>
      </c>
      <c r="H115">
        <f t="shared" si="13"/>
        <v>69.81556213489574</v>
      </c>
      <c r="I115">
        <f t="shared" si="14"/>
        <v>21.775872371468832</v>
      </c>
      <c r="J115">
        <f t="shared" si="15"/>
        <v>67.2780131108137</v>
      </c>
      <c r="K115">
        <f t="shared" si="16"/>
        <v>23.27546729731782</v>
      </c>
      <c r="L115">
        <f t="shared" si="17"/>
        <v>47.62981694352704</v>
      </c>
    </row>
    <row r="116" spans="1:12" ht="15">
      <c r="A116" s="2" t="s">
        <v>19</v>
      </c>
      <c r="B116">
        <v>8.446160893797877</v>
      </c>
      <c r="C116">
        <v>12.416333698114167</v>
      </c>
      <c r="D116">
        <v>126.03071793958212</v>
      </c>
      <c r="E116">
        <v>40.71972106991067</v>
      </c>
      <c r="F116">
        <v>31.915672002646783</v>
      </c>
      <c r="G116">
        <f t="shared" si="12"/>
        <v>57.46322082076879</v>
      </c>
      <c r="H116">
        <f t="shared" si="13"/>
        <v>64.14036903194501</v>
      </c>
      <c r="I116">
        <f t="shared" si="14"/>
        <v>17.296912670304554</v>
      </c>
      <c r="J116">
        <f t="shared" si="15"/>
        <v>78.10654947204712</v>
      </c>
      <c r="K116">
        <f t="shared" si="16"/>
        <v>35.29509911614406</v>
      </c>
      <c r="L116">
        <f t="shared" si="17"/>
        <v>50.460430222241904</v>
      </c>
    </row>
    <row r="117" spans="1:12" ht="15">
      <c r="A117" s="2" t="s">
        <v>18</v>
      </c>
      <c r="B117">
        <v>7.944076356007397</v>
      </c>
      <c r="C117">
        <v>12.562918245669318</v>
      </c>
      <c r="D117">
        <v>141.21604626028596</v>
      </c>
      <c r="E117">
        <v>46.42060484439396</v>
      </c>
      <c r="F117">
        <v>33.61168005882044</v>
      </c>
      <c r="G117">
        <f t="shared" si="12"/>
        <v>37.32488184559497</v>
      </c>
      <c r="H117">
        <f t="shared" si="13"/>
        <v>60.507306766428755</v>
      </c>
      <c r="I117">
        <f t="shared" si="14"/>
        <v>29.872742482817195</v>
      </c>
      <c r="J117">
        <f t="shared" si="15"/>
        <v>70.62990498505789</v>
      </c>
      <c r="K117">
        <f t="shared" si="16"/>
        <v>40.98646560222384</v>
      </c>
      <c r="L117">
        <f t="shared" si="17"/>
        <v>47.86426033642453</v>
      </c>
    </row>
    <row r="118" spans="1:12" ht="15">
      <c r="A118" s="2" t="s">
        <v>17</v>
      </c>
      <c r="B118">
        <v>8.68368648334191</v>
      </c>
      <c r="C118">
        <v>11.94817980444365</v>
      </c>
      <c r="D118">
        <v>154.68641621730472</v>
      </c>
      <c r="E118">
        <v>24.02613384646365</v>
      </c>
      <c r="F118">
        <v>35.50690264694695</v>
      </c>
      <c r="G118">
        <f t="shared" si="12"/>
        <v>66.99024361769833</v>
      </c>
      <c r="H118">
        <f t="shared" si="13"/>
        <v>75.74344912406016</v>
      </c>
      <c r="I118">
        <f t="shared" si="14"/>
        <v>41.02831821443228</v>
      </c>
      <c r="J118">
        <f t="shared" si="15"/>
        <v>100</v>
      </c>
      <c r="K118">
        <f t="shared" si="16"/>
        <v>47.34634477995585</v>
      </c>
      <c r="L118">
        <f t="shared" si="17"/>
        <v>66.22167114722933</v>
      </c>
    </row>
    <row r="119" spans="1:12" ht="15">
      <c r="A119" s="2" t="s">
        <v>16</v>
      </c>
      <c r="B119">
        <v>7.013500796988726</v>
      </c>
      <c r="C119">
        <v>13.454706074398418</v>
      </c>
      <c r="D119">
        <v>145.50901653511553</v>
      </c>
      <c r="E119">
        <v>31.85650362005723</v>
      </c>
      <c r="F119">
        <v>30.692323942309542</v>
      </c>
      <c r="G119">
        <f t="shared" si="12"/>
        <v>0</v>
      </c>
      <c r="H119">
        <f t="shared" si="13"/>
        <v>38.40456289990081</v>
      </c>
      <c r="I119">
        <f t="shared" si="14"/>
        <v>33.42799413271566</v>
      </c>
      <c r="J119">
        <f t="shared" si="15"/>
        <v>89.73055874935253</v>
      </c>
      <c r="K119">
        <f t="shared" si="16"/>
        <v>31.1898579139754</v>
      </c>
      <c r="L119">
        <f t="shared" si="17"/>
        <v>38.55059473918888</v>
      </c>
    </row>
    <row r="120" spans="1:12" ht="15">
      <c r="A120" s="2" t="s">
        <v>15</v>
      </c>
      <c r="B120">
        <v>7.414067362888167</v>
      </c>
      <c r="C120">
        <v>13.769970260737258</v>
      </c>
      <c r="D120">
        <v>169.16799225395948</v>
      </c>
      <c r="E120">
        <v>52.469050418424516</v>
      </c>
      <c r="F120">
        <v>30.781865965834427</v>
      </c>
      <c r="G120">
        <f t="shared" si="12"/>
        <v>16.066508085876325</v>
      </c>
      <c r="H120">
        <f t="shared" si="13"/>
        <v>30.5908169208071</v>
      </c>
      <c r="I120">
        <f t="shared" si="14"/>
        <v>53.02133093089954</v>
      </c>
      <c r="J120">
        <f t="shared" si="15"/>
        <v>62.697437135364034</v>
      </c>
      <c r="K120">
        <f t="shared" si="16"/>
        <v>31.490337896915477</v>
      </c>
      <c r="L120">
        <f t="shared" si="17"/>
        <v>38.77328619397249</v>
      </c>
    </row>
    <row r="121" spans="1:12" ht="15">
      <c r="A121" s="2" t="s">
        <v>14</v>
      </c>
      <c r="B121">
        <v>8.173727017699651</v>
      </c>
      <c r="C121">
        <v>12.848392500353187</v>
      </c>
      <c r="D121">
        <v>144.1224848130134</v>
      </c>
      <c r="E121">
        <v>72.48128115602736</v>
      </c>
      <c r="F121">
        <v>30.14793436799935</v>
      </c>
      <c r="G121">
        <f t="shared" si="12"/>
        <v>46.53604554998592</v>
      </c>
      <c r="H121">
        <f t="shared" si="13"/>
        <v>53.4318969789262</v>
      </c>
      <c r="I121">
        <f t="shared" si="14"/>
        <v>32.27972874137518</v>
      </c>
      <c r="J121">
        <f t="shared" si="15"/>
        <v>36.45162323430509</v>
      </c>
      <c r="K121">
        <f t="shared" si="16"/>
        <v>29.36302662781374</v>
      </c>
      <c r="L121">
        <f t="shared" si="17"/>
        <v>39.61246422648122</v>
      </c>
    </row>
    <row r="122" spans="1:12" ht="15">
      <c r="A122" s="2" t="s">
        <v>13</v>
      </c>
      <c r="B122">
        <v>7.668221611604576</v>
      </c>
      <c r="C122">
        <v>13.59892158026224</v>
      </c>
      <c r="D122">
        <v>167.17635996823165</v>
      </c>
      <c r="E122">
        <v>74.7773324934805</v>
      </c>
      <c r="F122">
        <v>27.008571976301543</v>
      </c>
      <c r="G122">
        <f t="shared" si="12"/>
        <v>26.260497399220846</v>
      </c>
      <c r="H122">
        <f t="shared" si="13"/>
        <v>34.83021675499718</v>
      </c>
      <c r="I122">
        <f t="shared" si="14"/>
        <v>51.37194751649747</v>
      </c>
      <c r="J122">
        <f t="shared" si="15"/>
        <v>33.44037791636853</v>
      </c>
      <c r="K122">
        <f t="shared" si="16"/>
        <v>18.828134509389326</v>
      </c>
      <c r="L122">
        <f t="shared" si="17"/>
        <v>32.94623481929467</v>
      </c>
    </row>
    <row r="123" spans="1:12" ht="15">
      <c r="A123" s="2" t="s">
        <v>12</v>
      </c>
      <c r="B123">
        <v>7.620678312064036</v>
      </c>
      <c r="C123">
        <v>13.1537884091465</v>
      </c>
      <c r="D123">
        <v>144.47237240530032</v>
      </c>
      <c r="E123">
        <v>58.35491190040402</v>
      </c>
      <c r="F123">
        <v>25.390311996558673</v>
      </c>
      <c r="G123">
        <f t="shared" si="12"/>
        <v>24.35356139525818</v>
      </c>
      <c r="H123">
        <f t="shared" si="13"/>
        <v>45.86273385235182</v>
      </c>
      <c r="I123">
        <f t="shared" si="14"/>
        <v>32.56949045881603</v>
      </c>
      <c r="J123">
        <f t="shared" si="15"/>
        <v>54.9781964805389</v>
      </c>
      <c r="K123">
        <f t="shared" si="16"/>
        <v>13.397670555549668</v>
      </c>
      <c r="L123">
        <f t="shared" si="17"/>
        <v>34.23233054850292</v>
      </c>
    </row>
    <row r="124" spans="1:12" ht="15">
      <c r="A124" s="2" t="s">
        <v>11</v>
      </c>
      <c r="B124">
        <v>9.222772688429087</v>
      </c>
      <c r="C124">
        <v>13.399839787584805</v>
      </c>
      <c r="D124">
        <v>105.14467687915226</v>
      </c>
      <c r="E124">
        <v>94.20996836579113</v>
      </c>
      <c r="F124">
        <v>26.825583867257397</v>
      </c>
      <c r="G124">
        <f t="shared" si="12"/>
        <v>88.6126994349216</v>
      </c>
      <c r="H124">
        <f t="shared" si="13"/>
        <v>39.7644104390593</v>
      </c>
      <c r="I124">
        <f t="shared" si="14"/>
        <v>0</v>
      </c>
      <c r="J124">
        <f t="shared" si="15"/>
        <v>7.954696115120214</v>
      </c>
      <c r="K124">
        <f t="shared" si="16"/>
        <v>18.214073516356915</v>
      </c>
      <c r="L124">
        <f t="shared" si="17"/>
        <v>30.9091759010916</v>
      </c>
    </row>
    <row r="125" spans="1:12" ht="15">
      <c r="A125" s="2" t="s">
        <v>10</v>
      </c>
      <c r="B125">
        <v>8.430084205154376</v>
      </c>
      <c r="C125">
        <v>14.193671855065068</v>
      </c>
      <c r="D125">
        <v>149.87560602194438</v>
      </c>
      <c r="E125">
        <v>65.87139576422557</v>
      </c>
      <c r="F125">
        <v>26.274878795611123</v>
      </c>
      <c r="G125">
        <f t="shared" si="12"/>
        <v>56.818393543422395</v>
      </c>
      <c r="H125">
        <f t="shared" si="13"/>
        <v>20.089476227905664</v>
      </c>
      <c r="I125">
        <f t="shared" si="14"/>
        <v>37.04421401862994</v>
      </c>
      <c r="J125">
        <f t="shared" si="15"/>
        <v>45.120413044657745</v>
      </c>
      <c r="K125">
        <f t="shared" si="16"/>
        <v>16.3660490467368</v>
      </c>
      <c r="L125">
        <f t="shared" si="17"/>
        <v>35.08770917627051</v>
      </c>
    </row>
    <row r="126" spans="1:12" ht="15">
      <c r="A126" s="2" t="s">
        <v>9</v>
      </c>
      <c r="B126">
        <v>7.685800604229607</v>
      </c>
      <c r="C126">
        <v>15.004229607250755</v>
      </c>
      <c r="D126">
        <v>111.17341389728097</v>
      </c>
      <c r="E126">
        <v>91.31117824773415</v>
      </c>
      <c r="F126">
        <v>29.446283987915407</v>
      </c>
      <c r="G126">
        <f t="shared" si="12"/>
        <v>26.965581275897982</v>
      </c>
      <c r="H126">
        <f t="shared" si="13"/>
        <v>0</v>
      </c>
      <c r="I126">
        <f t="shared" si="14"/>
        <v>4.992738327627245</v>
      </c>
      <c r="J126">
        <f t="shared" si="15"/>
        <v>11.756426515609562</v>
      </c>
      <c r="K126">
        <f t="shared" si="16"/>
        <v>27.008468556218112</v>
      </c>
      <c r="L126">
        <f t="shared" si="17"/>
        <v>14.144642935070578</v>
      </c>
    </row>
    <row r="127" spans="1:12" ht="15">
      <c r="A127" s="2" t="s">
        <v>8</v>
      </c>
      <c r="B127">
        <v>8.868495423268275</v>
      </c>
      <c r="C127">
        <v>11.347898769192232</v>
      </c>
      <c r="D127">
        <v>165.74248691778945</v>
      </c>
      <c r="E127">
        <v>80.86013152091247</v>
      </c>
      <c r="F127">
        <v>27.209545884390106</v>
      </c>
      <c r="G127">
        <f t="shared" si="12"/>
        <v>74.40283013999579</v>
      </c>
      <c r="H127">
        <f t="shared" si="13"/>
        <v>90.62126820015645</v>
      </c>
      <c r="I127">
        <f t="shared" si="14"/>
        <v>50.184476091824735</v>
      </c>
      <c r="J127">
        <f t="shared" si="15"/>
        <v>25.462855901716537</v>
      </c>
      <c r="K127">
        <f t="shared" si="16"/>
        <v>19.502551214491707</v>
      </c>
      <c r="L127">
        <f t="shared" si="17"/>
        <v>52.034796309637045</v>
      </c>
    </row>
    <row r="128" spans="1:12" ht="15">
      <c r="A128" s="2" t="s">
        <v>7</v>
      </c>
      <c r="B128">
        <v>8.106798918758832</v>
      </c>
      <c r="C128">
        <v>13.633477314767173</v>
      </c>
      <c r="D128">
        <v>126.7747740512159</v>
      </c>
      <c r="E128">
        <v>74.13830751121273</v>
      </c>
      <c r="F128">
        <v>28.73295501605046</v>
      </c>
      <c r="G128">
        <f t="shared" si="12"/>
        <v>43.85159573728002</v>
      </c>
      <c r="H128">
        <f t="shared" si="13"/>
        <v>33.97376130194314</v>
      </c>
      <c r="I128">
        <f t="shared" si="14"/>
        <v>17.913107647011692</v>
      </c>
      <c r="J128">
        <f t="shared" si="15"/>
        <v>34.278451941330346</v>
      </c>
      <c r="K128">
        <f t="shared" si="16"/>
        <v>24.61472013666095</v>
      </c>
      <c r="L128">
        <f t="shared" si="17"/>
        <v>30.926327352845227</v>
      </c>
    </row>
    <row r="129" spans="1:12" ht="30">
      <c r="A129" s="2" t="s">
        <v>6</v>
      </c>
      <c r="B129">
        <v>9.258425409580548</v>
      </c>
      <c r="C129">
        <v>11.265629870804613</v>
      </c>
      <c r="D129">
        <v>191.70794222576288</v>
      </c>
      <c r="E129">
        <v>100.27536282082366</v>
      </c>
      <c r="F129">
        <v>21.658411554847426</v>
      </c>
      <c r="G129">
        <f t="shared" si="12"/>
        <v>90.04271077742402</v>
      </c>
      <c r="H129">
        <f t="shared" si="13"/>
        <v>92.66028278486361</v>
      </c>
      <c r="I129">
        <f t="shared" si="14"/>
        <v>71.68793917548243</v>
      </c>
      <c r="J129">
        <f t="shared" si="15"/>
        <v>0</v>
      </c>
      <c r="K129">
        <f t="shared" si="16"/>
        <v>0.874373259863381</v>
      </c>
      <c r="L129">
        <f t="shared" si="17"/>
        <v>51.05306119952669</v>
      </c>
    </row>
    <row r="130" spans="1:12" ht="15">
      <c r="A130" s="2" t="s">
        <v>5</v>
      </c>
      <c r="B130">
        <v>8.049827650169926</v>
      </c>
      <c r="C130">
        <v>13.163462954573843</v>
      </c>
      <c r="D130">
        <v>179.26246576772576</v>
      </c>
      <c r="E130">
        <v>59.909509348277155</v>
      </c>
      <c r="F130">
        <v>21.397851266477634</v>
      </c>
      <c r="G130">
        <f t="shared" si="12"/>
        <v>41.566508999221895</v>
      </c>
      <c r="H130">
        <f t="shared" si="13"/>
        <v>45.62295260313878</v>
      </c>
      <c r="I130">
        <f t="shared" si="14"/>
        <v>61.38113575533398</v>
      </c>
      <c r="J130">
        <f t="shared" si="15"/>
        <v>52.93935953912419</v>
      </c>
      <c r="K130">
        <f t="shared" si="16"/>
        <v>0</v>
      </c>
      <c r="L130">
        <f t="shared" si="17"/>
        <v>40.30199137936377</v>
      </c>
    </row>
    <row r="131" spans="1:12" ht="15">
      <c r="A131" s="2" t="s">
        <v>4</v>
      </c>
      <c r="B131">
        <v>7.251823057672467</v>
      </c>
      <c r="C131">
        <v>14.8565394365021</v>
      </c>
      <c r="D131">
        <v>175.98062588728425</v>
      </c>
      <c r="E131">
        <v>70.31736154324828</v>
      </c>
      <c r="F131">
        <v>24.24457931614123</v>
      </c>
      <c r="G131">
        <f t="shared" si="12"/>
        <v>9.55897684501429</v>
      </c>
      <c r="H131">
        <f t="shared" si="13"/>
        <v>3.660464866753543</v>
      </c>
      <c r="I131">
        <f t="shared" si="14"/>
        <v>58.663258411050364</v>
      </c>
      <c r="J131">
        <f t="shared" si="15"/>
        <v>39.289579292204024</v>
      </c>
      <c r="K131">
        <f t="shared" si="16"/>
        <v>9.552886590286173</v>
      </c>
      <c r="L131">
        <f t="shared" si="17"/>
        <v>24.14503320106168</v>
      </c>
    </row>
    <row r="132" spans="1:12" ht="15">
      <c r="A132" s="2" t="s">
        <v>3</v>
      </c>
      <c r="B132">
        <v>7.961813661295527</v>
      </c>
      <c r="C132">
        <v>13.247546926303404</v>
      </c>
      <c r="D132">
        <v>179.7600068325457</v>
      </c>
      <c r="E132">
        <v>47.54313044468485</v>
      </c>
      <c r="F132">
        <v>29.080310880829014</v>
      </c>
      <c r="G132">
        <f t="shared" si="12"/>
        <v>38.03631555747632</v>
      </c>
      <c r="H132">
        <f t="shared" si="13"/>
        <v>43.538951868269585</v>
      </c>
      <c r="I132">
        <f t="shared" si="14"/>
        <v>61.79317766998796</v>
      </c>
      <c r="J132">
        <f t="shared" si="15"/>
        <v>69.15772537696196</v>
      </c>
      <c r="K132">
        <f t="shared" si="16"/>
        <v>25.780357009874894</v>
      </c>
      <c r="L132">
        <f t="shared" si="17"/>
        <v>47.661305496514146</v>
      </c>
    </row>
    <row r="133" spans="1:6" ht="12.75">
      <c r="A133" s="8" t="s">
        <v>40</v>
      </c>
      <c r="B133">
        <f>MAX(B113:B132)</f>
        <v>9.506678304872775</v>
      </c>
      <c r="C133">
        <f>MAX(C113:C132)</f>
        <v>15.004229607250755</v>
      </c>
      <c r="D133">
        <f>MAX(D113:D132)</f>
        <v>225.89478678915455</v>
      </c>
      <c r="E133">
        <f>MAX(E113:E132)</f>
        <v>100.27536282082366</v>
      </c>
      <c r="F133">
        <f>MAX(F113:F132)</f>
        <v>51.19751467458597</v>
      </c>
    </row>
    <row r="134" spans="1:6" ht="12.75">
      <c r="A134" s="8" t="s">
        <v>41</v>
      </c>
      <c r="B134">
        <f>+MIN(B113:B132)</f>
        <v>7.013500796988726</v>
      </c>
      <c r="C134">
        <f>+MIN(C113:C132)</f>
        <v>10.969491503627294</v>
      </c>
      <c r="D134">
        <f>+MIN(D113:D132)</f>
        <v>105.14467687915226</v>
      </c>
      <c r="E134">
        <f>+MIN(E113:E132)</f>
        <v>24.02613384646365</v>
      </c>
      <c r="F134">
        <f>+MIN(F113:F132)</f>
        <v>21.397851266477634</v>
      </c>
    </row>
    <row r="135" spans="1:6" ht="12.75">
      <c r="A135" s="8" t="s">
        <v>42</v>
      </c>
      <c r="B135">
        <f>+B133-B134</f>
        <v>2.493177507884049</v>
      </c>
      <c r="C135">
        <f>+C133-C134</f>
        <v>4.034738103623461</v>
      </c>
      <c r="D135">
        <f>+D133-D134</f>
        <v>120.7501099100023</v>
      </c>
      <c r="E135">
        <f>+E133-E134</f>
        <v>76.24922897436001</v>
      </c>
      <c r="F135">
        <f>+F133-F134</f>
        <v>29.799663408108334</v>
      </c>
    </row>
    <row r="139" ht="15.75">
      <c r="A139" s="16" t="s">
        <v>49</v>
      </c>
    </row>
    <row r="141" spans="1:12" ht="30">
      <c r="A141" s="1" t="s">
        <v>0</v>
      </c>
      <c r="B141" s="4" t="s">
        <v>36</v>
      </c>
      <c r="C141" s="7" t="s">
        <v>37</v>
      </c>
      <c r="D141" s="4" t="s">
        <v>35</v>
      </c>
      <c r="E141" s="7" t="s">
        <v>30</v>
      </c>
      <c r="F141" s="4" t="s">
        <v>31</v>
      </c>
      <c r="G141" s="4" t="s">
        <v>50</v>
      </c>
      <c r="H141" s="7" t="s">
        <v>51</v>
      </c>
      <c r="I141" s="4" t="s">
        <v>50</v>
      </c>
      <c r="J141" s="7" t="s">
        <v>51</v>
      </c>
      <c r="K141" s="4" t="s">
        <v>50</v>
      </c>
      <c r="L141" s="4" t="s">
        <v>39</v>
      </c>
    </row>
    <row r="142" spans="1:12" ht="15">
      <c r="A142" s="2" t="s">
        <v>1</v>
      </c>
      <c r="B142">
        <v>9.459840677609998</v>
      </c>
      <c r="C142">
        <v>12.944796644999546</v>
      </c>
      <c r="D142">
        <v>225.89478678915455</v>
      </c>
      <c r="E142">
        <v>25.2917507167619</v>
      </c>
      <c r="F142">
        <v>51.19751467458597</v>
      </c>
      <c r="G142">
        <f>+B142/B$162*100</f>
        <v>99.50731868944413</v>
      </c>
      <c r="H142">
        <f>+B$163/C142*100</f>
        <v>54.18007705588776</v>
      </c>
      <c r="I142">
        <f>+D142/D$162*100</f>
        <v>100</v>
      </c>
      <c r="J142">
        <f>+E$163/E142*100</f>
        <v>94.99593015733991</v>
      </c>
      <c r="K142">
        <f>+F142/F$162*100</f>
        <v>100</v>
      </c>
      <c r="L142">
        <f>AVERAGE(G142:K142)</f>
        <v>89.73666518053436</v>
      </c>
    </row>
    <row r="143" spans="1:12" ht="15">
      <c r="A143" s="2" t="s">
        <v>21</v>
      </c>
      <c r="B143">
        <v>9.506678304872775</v>
      </c>
      <c r="C143">
        <v>10.969491503627294</v>
      </c>
      <c r="D143">
        <v>144.9977414807206</v>
      </c>
      <c r="E143">
        <v>32.66252899504733</v>
      </c>
      <c r="F143">
        <v>24.97367739985758</v>
      </c>
      <c r="G143">
        <f aca="true" t="shared" si="18" ref="G143:K160">+B143/B$162*100</f>
        <v>100</v>
      </c>
      <c r="H143">
        <f aca="true" t="shared" si="19" ref="H143:J160">+B$163/C143*100</f>
        <v>63.936425810344666</v>
      </c>
      <c r="I143">
        <f t="shared" si="18"/>
        <v>64.18817518620226</v>
      </c>
      <c r="J143">
        <f aca="true" t="shared" si="20" ref="J143:J160">+E$163/E143*100</f>
        <v>73.55870652302144</v>
      </c>
      <c r="K143">
        <f t="shared" si="18"/>
        <v>48.779081481965584</v>
      </c>
      <c r="L143">
        <f aca="true" t="shared" si="21" ref="L143:L161">AVERAGE(G143:K143)</f>
        <v>70.0924778003068</v>
      </c>
    </row>
    <row r="144" spans="1:12" ht="15">
      <c r="A144" s="2" t="s">
        <v>20</v>
      </c>
      <c r="B144">
        <v>8.40978416199778</v>
      </c>
      <c r="C144">
        <v>12.187354519535203</v>
      </c>
      <c r="D144">
        <v>131.4390667015627</v>
      </c>
      <c r="E144">
        <v>48.97639655455937</v>
      </c>
      <c r="F144">
        <v>28.333862177742674</v>
      </c>
      <c r="G144">
        <f t="shared" si="18"/>
        <v>88.4618569420534</v>
      </c>
      <c r="H144">
        <f t="shared" si="19"/>
        <v>57.54736014076502</v>
      </c>
      <c r="I144">
        <f t="shared" si="18"/>
        <v>58.185967268135826</v>
      </c>
      <c r="J144">
        <f t="shared" si="20"/>
        <v>49.05655690634304</v>
      </c>
      <c r="K144">
        <f t="shared" si="18"/>
        <v>55.3422609629279</v>
      </c>
      <c r="L144">
        <f t="shared" si="21"/>
        <v>61.718800444045044</v>
      </c>
    </row>
    <row r="145" spans="1:12" ht="15">
      <c r="A145" s="2" t="s">
        <v>19</v>
      </c>
      <c r="B145">
        <v>8.446160893797877</v>
      </c>
      <c r="C145">
        <v>12.416333698114167</v>
      </c>
      <c r="D145">
        <v>126.03071793958212</v>
      </c>
      <c r="E145">
        <v>40.71972106991067</v>
      </c>
      <c r="F145">
        <v>31.915672002646783</v>
      </c>
      <c r="G145">
        <f t="shared" si="18"/>
        <v>88.84450091751485</v>
      </c>
      <c r="H145">
        <f t="shared" si="19"/>
        <v>56.486084922588375</v>
      </c>
      <c r="I145">
        <f t="shared" si="18"/>
        <v>55.79177799141356</v>
      </c>
      <c r="J145">
        <f t="shared" si="20"/>
        <v>59.00367982681852</v>
      </c>
      <c r="K145">
        <f t="shared" si="18"/>
        <v>62.33832287661703</v>
      </c>
      <c r="L145">
        <f t="shared" si="21"/>
        <v>64.49287330699048</v>
      </c>
    </row>
    <row r="146" spans="1:12" ht="15">
      <c r="A146" s="2" t="s">
        <v>18</v>
      </c>
      <c r="B146">
        <v>7.944076356007397</v>
      </c>
      <c r="C146">
        <v>12.562918245669318</v>
      </c>
      <c r="D146">
        <v>141.21604626028596</v>
      </c>
      <c r="E146">
        <v>46.42060484439396</v>
      </c>
      <c r="F146">
        <v>33.61168005882044</v>
      </c>
      <c r="G146">
        <f t="shared" si="18"/>
        <v>83.56311322678873</v>
      </c>
      <c r="H146">
        <f t="shared" si="19"/>
        <v>55.82700340668393</v>
      </c>
      <c r="I146">
        <f t="shared" si="18"/>
        <v>62.514079349734644</v>
      </c>
      <c r="J146">
        <f t="shared" si="20"/>
        <v>51.75747693723813</v>
      </c>
      <c r="K146">
        <f t="shared" si="18"/>
        <v>65.65099941365905</v>
      </c>
      <c r="L146">
        <f t="shared" si="21"/>
        <v>63.86253446682089</v>
      </c>
    </row>
    <row r="147" spans="1:12" ht="15">
      <c r="A147" s="2" t="s">
        <v>17</v>
      </c>
      <c r="B147">
        <v>8.68368648334191</v>
      </c>
      <c r="C147">
        <v>11.94817980444365</v>
      </c>
      <c r="D147">
        <v>154.68641621730472</v>
      </c>
      <c r="E147">
        <v>24.02613384646365</v>
      </c>
      <c r="F147">
        <v>35.50690264694695</v>
      </c>
      <c r="G147">
        <f t="shared" si="18"/>
        <v>91.34301387784386</v>
      </c>
      <c r="H147">
        <f t="shared" si="19"/>
        <v>58.69932417974104</v>
      </c>
      <c r="I147">
        <f t="shared" si="18"/>
        <v>68.47719613896437</v>
      </c>
      <c r="J147">
        <f t="shared" si="20"/>
        <v>100</v>
      </c>
      <c r="K147">
        <f t="shared" si="18"/>
        <v>69.35278572139809</v>
      </c>
      <c r="L147">
        <f t="shared" si="21"/>
        <v>77.57446398358948</v>
      </c>
    </row>
    <row r="148" spans="1:12" ht="15">
      <c r="A148" s="2" t="s">
        <v>16</v>
      </c>
      <c r="B148">
        <v>7.013500796988726</v>
      </c>
      <c r="C148">
        <v>13.454706074398418</v>
      </c>
      <c r="D148">
        <v>145.50901653511553</v>
      </c>
      <c r="E148">
        <v>31.85650362005723</v>
      </c>
      <c r="F148">
        <v>30.692323942309542</v>
      </c>
      <c r="G148">
        <f t="shared" si="18"/>
        <v>73.77446224717484</v>
      </c>
      <c r="H148">
        <f t="shared" si="19"/>
        <v>52.1267485012846</v>
      </c>
      <c r="I148">
        <f t="shared" si="18"/>
        <v>64.41450845473942</v>
      </c>
      <c r="J148">
        <f t="shared" si="20"/>
        <v>75.41987072095544</v>
      </c>
      <c r="K148">
        <f t="shared" si="18"/>
        <v>59.94885520789735</v>
      </c>
      <c r="L148">
        <f t="shared" si="21"/>
        <v>65.13688902641033</v>
      </c>
    </row>
    <row r="149" spans="1:12" ht="15">
      <c r="A149" s="2" t="s">
        <v>15</v>
      </c>
      <c r="B149">
        <v>7.414067362888167</v>
      </c>
      <c r="C149">
        <v>13.769970260737258</v>
      </c>
      <c r="D149">
        <v>169.16799225395948</v>
      </c>
      <c r="E149">
        <v>52.469050418424516</v>
      </c>
      <c r="F149">
        <v>30.781865965834427</v>
      </c>
      <c r="G149">
        <f t="shared" si="18"/>
        <v>77.98799039079705</v>
      </c>
      <c r="H149">
        <f t="shared" si="19"/>
        <v>50.93330387928678</v>
      </c>
      <c r="I149">
        <f t="shared" si="18"/>
        <v>74.88795764545789</v>
      </c>
      <c r="J149">
        <f t="shared" si="20"/>
        <v>45.79105902405824</v>
      </c>
      <c r="K149">
        <f t="shared" si="18"/>
        <v>60.12375046227449</v>
      </c>
      <c r="L149">
        <f t="shared" si="21"/>
        <v>61.94481228037489</v>
      </c>
    </row>
    <row r="150" spans="1:12" ht="15">
      <c r="A150" s="2" t="s">
        <v>14</v>
      </c>
      <c r="B150">
        <v>8.173727017699651</v>
      </c>
      <c r="C150">
        <v>12.848392500353187</v>
      </c>
      <c r="D150">
        <v>144.1224848130134</v>
      </c>
      <c r="E150">
        <v>72.48128115602736</v>
      </c>
      <c r="F150">
        <v>30.14793436799935</v>
      </c>
      <c r="G150">
        <f t="shared" si="18"/>
        <v>85.9787904415583</v>
      </c>
      <c r="H150">
        <f t="shared" si="19"/>
        <v>54.58660137286383</v>
      </c>
      <c r="I150">
        <f t="shared" si="18"/>
        <v>63.80071309371751</v>
      </c>
      <c r="J150">
        <f t="shared" si="20"/>
        <v>33.14805348810491</v>
      </c>
      <c r="K150">
        <f t="shared" si="18"/>
        <v>58.88554270577618</v>
      </c>
      <c r="L150">
        <f t="shared" si="21"/>
        <v>59.27994022040415</v>
      </c>
    </row>
    <row r="151" spans="1:12" ht="15">
      <c r="A151" s="2" t="s">
        <v>13</v>
      </c>
      <c r="B151">
        <v>7.668221611604576</v>
      </c>
      <c r="C151">
        <v>13.59892158026224</v>
      </c>
      <c r="D151">
        <v>167.17635996823165</v>
      </c>
      <c r="E151">
        <v>74.7773324934805</v>
      </c>
      <c r="F151">
        <v>27.008571976301543</v>
      </c>
      <c r="G151">
        <f t="shared" si="18"/>
        <v>80.66141890668716</v>
      </c>
      <c r="H151">
        <f t="shared" si="19"/>
        <v>51.57394838696818</v>
      </c>
      <c r="I151">
        <f t="shared" si="18"/>
        <v>74.00629396740818</v>
      </c>
      <c r="J151">
        <f t="shared" si="20"/>
        <v>32.130236590825675</v>
      </c>
      <c r="K151">
        <f t="shared" si="18"/>
        <v>52.75367788450165</v>
      </c>
      <c r="L151">
        <f t="shared" si="21"/>
        <v>58.225115147278174</v>
      </c>
    </row>
    <row r="152" spans="1:12" ht="15">
      <c r="A152" s="2" t="s">
        <v>12</v>
      </c>
      <c r="B152">
        <v>7.620678312064036</v>
      </c>
      <c r="C152">
        <v>13.1537884091465</v>
      </c>
      <c r="D152">
        <v>144.47237240530032</v>
      </c>
      <c r="E152">
        <v>58.35491190040402</v>
      </c>
      <c r="F152">
        <v>25.390311996558673</v>
      </c>
      <c r="G152">
        <f t="shared" si="18"/>
        <v>80.16131468504572</v>
      </c>
      <c r="H152">
        <f t="shared" si="19"/>
        <v>53.31924597564517</v>
      </c>
      <c r="I152">
        <f t="shared" si="18"/>
        <v>63.955602720547866</v>
      </c>
      <c r="J152">
        <f t="shared" si="20"/>
        <v>41.172427588391756</v>
      </c>
      <c r="K152">
        <f t="shared" si="18"/>
        <v>49.592860430708015</v>
      </c>
      <c r="L152">
        <f t="shared" si="21"/>
        <v>57.6402902800677</v>
      </c>
    </row>
    <row r="153" spans="1:12" ht="15">
      <c r="A153" s="2" t="s">
        <v>11</v>
      </c>
      <c r="B153">
        <v>9.222772688429087</v>
      </c>
      <c r="C153">
        <v>13.399839787584805</v>
      </c>
      <c r="D153">
        <v>105.14467687915226</v>
      </c>
      <c r="E153">
        <v>94.20996836579113</v>
      </c>
      <c r="F153">
        <v>26.825583867257397</v>
      </c>
      <c r="G153">
        <f t="shared" si="18"/>
        <v>97.01361919127768</v>
      </c>
      <c r="H153">
        <f t="shared" si="19"/>
        <v>52.340183973593945</v>
      </c>
      <c r="I153">
        <f t="shared" si="18"/>
        <v>46.545862511334576</v>
      </c>
      <c r="J153">
        <f t="shared" si="20"/>
        <v>25.502751209061923</v>
      </c>
      <c r="K153">
        <f t="shared" si="18"/>
        <v>52.39626188451175</v>
      </c>
      <c r="L153">
        <f t="shared" si="21"/>
        <v>54.75973575395598</v>
      </c>
    </row>
    <row r="154" spans="1:12" ht="15">
      <c r="A154" s="2" t="s">
        <v>10</v>
      </c>
      <c r="B154">
        <v>8.430084205154376</v>
      </c>
      <c r="C154">
        <v>14.193671855065068</v>
      </c>
      <c r="D154">
        <v>149.87560602194438</v>
      </c>
      <c r="E154">
        <v>65.87139576422557</v>
      </c>
      <c r="F154">
        <v>26.274878795611123</v>
      </c>
      <c r="G154">
        <f t="shared" si="18"/>
        <v>88.67539149645384</v>
      </c>
      <c r="H154">
        <f t="shared" si="19"/>
        <v>49.41287123307653</v>
      </c>
      <c r="I154">
        <f t="shared" si="18"/>
        <v>66.34752760444849</v>
      </c>
      <c r="J154">
        <f t="shared" si="20"/>
        <v>36.47430507235756</v>
      </c>
      <c r="K154">
        <f t="shared" si="18"/>
        <v>51.32061382786958</v>
      </c>
      <c r="L154">
        <f t="shared" si="21"/>
        <v>58.44614184684119</v>
      </c>
    </row>
    <row r="155" spans="1:12" ht="15">
      <c r="A155" s="2" t="s">
        <v>9</v>
      </c>
      <c r="B155">
        <v>7.685800604229607</v>
      </c>
      <c r="C155">
        <v>15.004229607250755</v>
      </c>
      <c r="D155">
        <v>111.17341389728097</v>
      </c>
      <c r="E155">
        <v>91.31117824773415</v>
      </c>
      <c r="F155">
        <v>29.446283987915407</v>
      </c>
      <c r="G155">
        <f t="shared" si="18"/>
        <v>80.84633094495422</v>
      </c>
      <c r="H155">
        <f t="shared" si="19"/>
        <v>46.743491539208854</v>
      </c>
      <c r="I155">
        <f t="shared" si="18"/>
        <v>49.214687721433734</v>
      </c>
      <c r="J155">
        <f t="shared" si="20"/>
        <v>26.312368657952184</v>
      </c>
      <c r="K155">
        <f t="shared" si="18"/>
        <v>57.51506528212844</v>
      </c>
      <c r="L155">
        <f t="shared" si="21"/>
        <v>52.126388829135486</v>
      </c>
    </row>
    <row r="156" spans="1:12" ht="15">
      <c r="A156" s="2" t="s">
        <v>8</v>
      </c>
      <c r="B156">
        <v>8.868495423268275</v>
      </c>
      <c r="C156">
        <v>11.347898769192232</v>
      </c>
      <c r="D156">
        <v>165.74248691778945</v>
      </c>
      <c r="E156">
        <v>80.86013152091247</v>
      </c>
      <c r="F156">
        <v>27.209545884390106</v>
      </c>
      <c r="G156">
        <f t="shared" si="18"/>
        <v>93.28700455470981</v>
      </c>
      <c r="H156">
        <f t="shared" si="19"/>
        <v>61.80440044133353</v>
      </c>
      <c r="I156">
        <f t="shared" si="18"/>
        <v>73.371541359425</v>
      </c>
      <c r="J156">
        <f t="shared" si="20"/>
        <v>29.713201542653795</v>
      </c>
      <c r="K156">
        <f t="shared" si="18"/>
        <v>53.14622410352412</v>
      </c>
      <c r="L156">
        <f t="shared" si="21"/>
        <v>62.26447440032924</v>
      </c>
    </row>
    <row r="157" spans="1:12" ht="15">
      <c r="A157" s="2" t="s">
        <v>7</v>
      </c>
      <c r="B157">
        <v>8.106798918758832</v>
      </c>
      <c r="C157">
        <v>13.633477314767173</v>
      </c>
      <c r="D157">
        <v>126.7747740512159</v>
      </c>
      <c r="E157">
        <v>74.13830751121273</v>
      </c>
      <c r="F157">
        <v>28.73295501605046</v>
      </c>
      <c r="G157">
        <f t="shared" si="18"/>
        <v>85.27477904247148</v>
      </c>
      <c r="H157">
        <f t="shared" si="19"/>
        <v>51.44322783588026</v>
      </c>
      <c r="I157">
        <f t="shared" si="18"/>
        <v>56.12115970146084</v>
      </c>
      <c r="J157">
        <f t="shared" si="20"/>
        <v>32.40717876224773</v>
      </c>
      <c r="K157">
        <f t="shared" si="18"/>
        <v>56.12177700163494</v>
      </c>
      <c r="L157">
        <f t="shared" si="21"/>
        <v>56.273624468739044</v>
      </c>
    </row>
    <row r="158" spans="1:12" ht="30">
      <c r="A158" s="2" t="s">
        <v>6</v>
      </c>
      <c r="B158">
        <v>9.258425409580548</v>
      </c>
      <c r="C158">
        <v>11.265629870804613</v>
      </c>
      <c r="D158">
        <v>191.70794222576288</v>
      </c>
      <c r="E158">
        <v>100.27536282082366</v>
      </c>
      <c r="F158">
        <v>21.658411554847426</v>
      </c>
      <c r="G158">
        <f t="shared" si="18"/>
        <v>97.38864735577535</v>
      </c>
      <c r="H158">
        <f t="shared" si="19"/>
        <v>62.25573605222491</v>
      </c>
      <c r="I158">
        <f t="shared" si="18"/>
        <v>84.8660320809878</v>
      </c>
      <c r="J158">
        <f t="shared" si="20"/>
        <v>23.96015648369638</v>
      </c>
      <c r="K158">
        <f t="shared" si="18"/>
        <v>42.30363855063942</v>
      </c>
      <c r="L158">
        <f t="shared" si="21"/>
        <v>62.15484210466477</v>
      </c>
    </row>
    <row r="159" spans="1:12" ht="15">
      <c r="A159" s="2" t="s">
        <v>5</v>
      </c>
      <c r="B159">
        <v>8.049827650169926</v>
      </c>
      <c r="C159">
        <v>13.163462954573843</v>
      </c>
      <c r="D159">
        <v>179.26246576772576</v>
      </c>
      <c r="E159">
        <v>59.909509348277155</v>
      </c>
      <c r="F159">
        <v>21.397851266477634</v>
      </c>
      <c r="G159">
        <f t="shared" si="18"/>
        <v>84.67550275729725</v>
      </c>
      <c r="H159">
        <f t="shared" si="19"/>
        <v>53.280058759551416</v>
      </c>
      <c r="I159">
        <f t="shared" si="18"/>
        <v>79.35661921009518</v>
      </c>
      <c r="J159">
        <f t="shared" si="20"/>
        <v>40.10404042334989</v>
      </c>
      <c r="K159">
        <f t="shared" si="18"/>
        <v>41.79470703311181</v>
      </c>
      <c r="L159">
        <f t="shared" si="21"/>
        <v>59.84218563668111</v>
      </c>
    </row>
    <row r="160" spans="1:12" ht="15">
      <c r="A160" s="2" t="s">
        <v>4</v>
      </c>
      <c r="B160">
        <v>7.251823057672467</v>
      </c>
      <c r="C160">
        <v>14.8565394365021</v>
      </c>
      <c r="D160">
        <v>175.98062588728425</v>
      </c>
      <c r="E160">
        <v>70.31736154324828</v>
      </c>
      <c r="F160">
        <v>24.24457931614123</v>
      </c>
      <c r="G160">
        <f t="shared" si="18"/>
        <v>76.28135532844787</v>
      </c>
      <c r="H160">
        <f t="shared" si="19"/>
        <v>47.2081727172396</v>
      </c>
      <c r="I160">
        <f t="shared" si="18"/>
        <v>77.90380131770853</v>
      </c>
      <c r="J160">
        <f t="shared" si="20"/>
        <v>34.16813901882044</v>
      </c>
      <c r="K160">
        <f t="shared" si="18"/>
        <v>47.35499265978246</v>
      </c>
      <c r="L160">
        <f t="shared" si="21"/>
        <v>56.58329220839978</v>
      </c>
    </row>
    <row r="161" spans="1:6" ht="15">
      <c r="A161" s="2" t="s">
        <v>3</v>
      </c>
      <c r="B161">
        <v>7.961813661295527</v>
      </c>
      <c r="C161">
        <v>13.247546926303404</v>
      </c>
      <c r="D161">
        <v>179.7600068325457</v>
      </c>
      <c r="E161">
        <v>47.54313044468485</v>
      </c>
      <c r="F161">
        <v>29.080310880829014</v>
      </c>
    </row>
    <row r="162" spans="1:6" ht="12.75">
      <c r="A162" s="8" t="s">
        <v>40</v>
      </c>
      <c r="B162">
        <f>MAX(B142:B161)</f>
        <v>9.506678304872775</v>
      </c>
      <c r="C162">
        <f>MAX(C142:C161)</f>
        <v>15.004229607250755</v>
      </c>
      <c r="D162">
        <f>MAX(D142:D161)</f>
        <v>225.89478678915455</v>
      </c>
      <c r="E162">
        <f>MAX(E142:E161)</f>
        <v>100.27536282082366</v>
      </c>
      <c r="F162">
        <f>MAX(F142:F161)</f>
        <v>51.19751467458597</v>
      </c>
    </row>
    <row r="163" spans="1:6" ht="12.75">
      <c r="A163" s="8" t="s">
        <v>41</v>
      </c>
      <c r="B163">
        <f>+MIN(B142:B161)</f>
        <v>7.013500796988726</v>
      </c>
      <c r="C163">
        <f>+MIN(C142:C161)</f>
        <v>10.969491503627294</v>
      </c>
      <c r="D163">
        <f>+MIN(D142:D161)</f>
        <v>105.14467687915226</v>
      </c>
      <c r="E163">
        <f>+MIN(E142:E161)</f>
        <v>24.02613384646365</v>
      </c>
      <c r="F163">
        <f>+MIN(F142:F161)</f>
        <v>21.397851266477634</v>
      </c>
    </row>
  </sheetData>
  <sheetProtection/>
  <conditionalFormatting sqref="B53:B72">
    <cfRule type="cellIs" priority="24" dxfId="3" operator="greaterThan" stopIfTrue="1">
      <formula>$B$78</formula>
    </cfRule>
  </conditionalFormatting>
  <conditionalFormatting sqref="B57:B72">
    <cfRule type="cellIs" priority="23" dxfId="2" operator="greaterThan" stopIfTrue="1">
      <formula>$B$79</formula>
    </cfRule>
  </conditionalFormatting>
  <conditionalFormatting sqref="B59:B72">
    <cfRule type="cellIs" priority="22" dxfId="1" operator="greaterThan" stopIfTrue="1">
      <formula>$B$80</formula>
    </cfRule>
  </conditionalFormatting>
  <conditionalFormatting sqref="B65:B72">
    <cfRule type="cellIs" priority="21" dxfId="8" operator="greaterThan" stopIfTrue="1">
      <formula>$B$81</formula>
    </cfRule>
  </conditionalFormatting>
  <conditionalFormatting sqref="E53:E72">
    <cfRule type="cellIs" priority="20" dxfId="3" operator="greaterThan" stopIfTrue="1">
      <formula>$E$78</formula>
    </cfRule>
  </conditionalFormatting>
  <conditionalFormatting sqref="E53:E70">
    <cfRule type="cellIs" priority="19" dxfId="2" operator="greaterThan" stopIfTrue="1">
      <formula>$E$79</formula>
    </cfRule>
  </conditionalFormatting>
  <conditionalFormatting sqref="E53:E64">
    <cfRule type="cellIs" priority="18" dxfId="1" operator="greaterThan" stopIfTrue="1">
      <formula>$E$80</formula>
    </cfRule>
  </conditionalFormatting>
  <conditionalFormatting sqref="E53:E59">
    <cfRule type="cellIs" priority="17" dxfId="4" operator="greaterThan" stopIfTrue="1">
      <formula>$E$81</formula>
    </cfRule>
  </conditionalFormatting>
  <conditionalFormatting sqref="H53:H72">
    <cfRule type="cellIs" priority="16" dxfId="3" operator="greaterThan" stopIfTrue="1">
      <formula>$H$78</formula>
    </cfRule>
  </conditionalFormatting>
  <conditionalFormatting sqref="H54:H72">
    <cfRule type="cellIs" priority="15" dxfId="2" operator="greaterThan" stopIfTrue="1">
      <formula>$H$79</formula>
    </cfRule>
  </conditionalFormatting>
  <conditionalFormatting sqref="H57:H72">
    <cfRule type="cellIs" priority="14" dxfId="1" operator="greaterThan" stopIfTrue="1">
      <formula>$H$80</formula>
    </cfRule>
  </conditionalFormatting>
  <conditionalFormatting sqref="H62:H72">
    <cfRule type="cellIs" priority="13" dxfId="0" operator="greaterThan" stopIfTrue="1">
      <formula>$H$81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Ágnes</dc:creator>
  <cp:keywords/>
  <dc:description/>
  <cp:lastModifiedBy>Varga Ágnes</cp:lastModifiedBy>
  <dcterms:created xsi:type="dcterms:W3CDTF">2017-10-15T19:42:23Z</dcterms:created>
  <dcterms:modified xsi:type="dcterms:W3CDTF">2018-11-12T15:01:42Z</dcterms:modified>
  <cp:category/>
  <cp:version/>
  <cp:contentType/>
  <cp:contentStatus/>
</cp:coreProperties>
</file>